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PL_BIN 2016\PLP 2019\2_PLP RP\"/>
    </mc:Choice>
  </mc:AlternateContent>
  <bookViews>
    <workbookView xWindow="0" yWindow="0" windowWidth="20490" windowHeight="7755" tabRatio="858" firstSheet="3" activeTab="7"/>
  </bookViews>
  <sheets>
    <sheet name="PETUNJUK" sheetId="12" r:id="rId1"/>
    <sheet name="Daftar Peserta PLP" sheetId="1" r:id="rId2"/>
    <sheet name="Porto#1(Guru, Lamp 14-18)" sheetId="10" r:id="rId3"/>
    <sheet name="Sikap1(Guru, Lamp 20)" sheetId="11" r:id="rId4"/>
    <sheet name="Porto#2(Dosen, Lamp 15-19)" sheetId="13" r:id="rId5"/>
    <sheet name="Sikap2(Dosen, Lamp 20)" sheetId="8" r:id="rId6"/>
    <sheet name="Presentasi(Dosen, Lamp.19)" sheetId="9" r:id="rId7"/>
    <sheet name="FINAL" sheetId="6" r:id="rId8"/>
  </sheets>
  <definedNames>
    <definedName name="_xlnm.Print_Area" localSheetId="7">FINAL!$A$1:$R$26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6" l="1"/>
  <c r="Q11" i="6"/>
  <c r="Q12" i="6"/>
  <c r="Q13" i="6"/>
  <c r="Q14" i="6"/>
  <c r="Q15" i="6"/>
  <c r="Q16" i="6"/>
  <c r="Q9" i="6"/>
  <c r="F10" i="6"/>
  <c r="F11" i="6"/>
  <c r="F12" i="6"/>
  <c r="F13" i="6"/>
  <c r="F14" i="6"/>
  <c r="F15" i="6"/>
  <c r="F16" i="6"/>
  <c r="F17" i="6"/>
  <c r="F18" i="6"/>
  <c r="F9" i="6"/>
  <c r="AT9" i="10"/>
  <c r="AG9" i="10"/>
  <c r="AG10" i="10"/>
  <c r="AT18" i="10"/>
  <c r="AG17" i="10"/>
  <c r="AG18" i="10"/>
  <c r="N18" i="11"/>
  <c r="M10" i="6"/>
  <c r="M11" i="6"/>
  <c r="M12" i="6"/>
  <c r="M13" i="6"/>
  <c r="M14" i="6"/>
  <c r="M15" i="6"/>
  <c r="M16" i="6"/>
  <c r="M17" i="6"/>
  <c r="M9" i="6"/>
  <c r="L10" i="6"/>
  <c r="L11" i="6"/>
  <c r="L12" i="6"/>
  <c r="L13" i="6"/>
  <c r="L14" i="6"/>
  <c r="L15" i="6"/>
  <c r="L16" i="6"/>
  <c r="L17" i="6"/>
  <c r="L9" i="6"/>
  <c r="K10" i="6"/>
  <c r="K11" i="6"/>
  <c r="K12" i="6"/>
  <c r="K13" i="6"/>
  <c r="K14" i="6"/>
  <c r="K15" i="6"/>
  <c r="K16" i="6"/>
  <c r="K17" i="6"/>
  <c r="K9" i="6"/>
  <c r="J10" i="6"/>
  <c r="J11" i="6"/>
  <c r="J12" i="6"/>
  <c r="J13" i="6"/>
  <c r="J14" i="6"/>
  <c r="J15" i="6"/>
  <c r="J16" i="6"/>
  <c r="J17" i="6"/>
  <c r="J9" i="6"/>
  <c r="I10" i="6"/>
  <c r="I11" i="6"/>
  <c r="I12" i="6"/>
  <c r="I13" i="6"/>
  <c r="I14" i="6"/>
  <c r="I15" i="6"/>
  <c r="I16" i="6"/>
  <c r="I17" i="6"/>
  <c r="I9" i="6"/>
  <c r="G11" i="6"/>
  <c r="G13" i="6"/>
  <c r="G15" i="6"/>
  <c r="G17" i="6"/>
  <c r="G9" i="6"/>
  <c r="BC18" i="13"/>
  <c r="M18" i="6" s="1"/>
  <c r="BC17" i="13"/>
  <c r="BC16" i="13"/>
  <c r="BC15" i="13"/>
  <c r="BC14" i="13"/>
  <c r="BC13" i="13"/>
  <c r="BC12" i="13"/>
  <c r="BC11" i="13"/>
  <c r="BC10" i="13"/>
  <c r="BC9" i="13"/>
  <c r="AW18" i="13"/>
  <c r="L18" i="6" s="1"/>
  <c r="AP18" i="13"/>
  <c r="K18" i="6" s="1"/>
  <c r="AC18" i="13"/>
  <c r="J18" i="6" s="1"/>
  <c r="J18" i="13"/>
  <c r="I18" i="6" s="1"/>
  <c r="C18" i="13"/>
  <c r="B18" i="13"/>
  <c r="AW17" i="13"/>
  <c r="AP17" i="13"/>
  <c r="AC17" i="13"/>
  <c r="J17" i="13"/>
  <c r="C17" i="13"/>
  <c r="B17" i="13"/>
  <c r="AW16" i="13"/>
  <c r="AP16" i="13"/>
  <c r="AC16" i="13"/>
  <c r="J16" i="13"/>
  <c r="C16" i="13"/>
  <c r="B16" i="13"/>
  <c r="AW15" i="13"/>
  <c r="AP15" i="13"/>
  <c r="AC15" i="13"/>
  <c r="J15" i="13"/>
  <c r="C15" i="13"/>
  <c r="B15" i="13"/>
  <c r="AW14" i="13"/>
  <c r="AP14" i="13"/>
  <c r="AC14" i="13"/>
  <c r="J14" i="13"/>
  <c r="C14" i="13"/>
  <c r="B14" i="13"/>
  <c r="AW13" i="13"/>
  <c r="AP13" i="13"/>
  <c r="AC13" i="13"/>
  <c r="J13" i="13"/>
  <c r="C13" i="13"/>
  <c r="B13" i="13"/>
  <c r="AW12" i="13"/>
  <c r="AP12" i="13"/>
  <c r="AC12" i="13"/>
  <c r="J12" i="13"/>
  <c r="C12" i="13"/>
  <c r="B12" i="13"/>
  <c r="AW11" i="13"/>
  <c r="AP11" i="13"/>
  <c r="AC11" i="13"/>
  <c r="J11" i="13"/>
  <c r="C11" i="13"/>
  <c r="B11" i="13"/>
  <c r="AW10" i="13"/>
  <c r="AP10" i="13"/>
  <c r="AC10" i="13"/>
  <c r="J10" i="13"/>
  <c r="C10" i="13"/>
  <c r="B10" i="13"/>
  <c r="AW9" i="13"/>
  <c r="AP9" i="13"/>
  <c r="AC9" i="13"/>
  <c r="J9" i="13"/>
  <c r="C9" i="13"/>
  <c r="B9" i="13"/>
  <c r="B4" i="13"/>
  <c r="B3" i="13"/>
  <c r="B2" i="13"/>
  <c r="AT10" i="10"/>
  <c r="G10" i="6" s="1"/>
  <c r="AT11" i="10"/>
  <c r="AT12" i="10"/>
  <c r="G12" i="6" s="1"/>
  <c r="AT13" i="10"/>
  <c r="AT14" i="10"/>
  <c r="G14" i="6" s="1"/>
  <c r="AT15" i="10"/>
  <c r="AT16" i="10"/>
  <c r="G16" i="6" s="1"/>
  <c r="AT17" i="10"/>
  <c r="G18" i="6"/>
  <c r="AG11" i="10"/>
  <c r="AG12" i="10"/>
  <c r="AG13" i="10"/>
  <c r="AG14" i="10"/>
  <c r="AG15" i="10"/>
  <c r="AG16" i="10"/>
  <c r="G10" i="10"/>
  <c r="G11" i="10"/>
  <c r="G12" i="10"/>
  <c r="G13" i="10"/>
  <c r="G14" i="10"/>
  <c r="G15" i="10"/>
  <c r="G16" i="10"/>
  <c r="G17" i="10"/>
  <c r="G18" i="10"/>
  <c r="G9" i="10"/>
  <c r="BA18" i="10" l="1"/>
  <c r="H18" i="6" s="1"/>
  <c r="BA17" i="10"/>
  <c r="BA16" i="10"/>
  <c r="BA15" i="10"/>
  <c r="BA14" i="10"/>
  <c r="BA13" i="10"/>
  <c r="BA12" i="10"/>
  <c r="BA11" i="10"/>
  <c r="BA10" i="10"/>
  <c r="BA9" i="10"/>
  <c r="N9" i="10"/>
  <c r="N10" i="10"/>
  <c r="E10" i="6" s="1"/>
  <c r="N11" i="10"/>
  <c r="E11" i="6" s="1"/>
  <c r="N12" i="10"/>
  <c r="E12" i="6" s="1"/>
  <c r="C18" i="11"/>
  <c r="B18" i="11"/>
  <c r="C17" i="11"/>
  <c r="B17" i="11"/>
  <c r="C16" i="11"/>
  <c r="B16" i="11"/>
  <c r="C15" i="11"/>
  <c r="B15" i="11"/>
  <c r="C14" i="11"/>
  <c r="B14" i="11"/>
  <c r="C13" i="11"/>
  <c r="B13" i="11"/>
  <c r="C12" i="11"/>
  <c r="B12" i="11"/>
  <c r="C11" i="11"/>
  <c r="B11" i="11"/>
  <c r="C10" i="11"/>
  <c r="B10" i="11"/>
  <c r="B5" i="11"/>
  <c r="C18" i="10"/>
  <c r="B18" i="10"/>
  <c r="C17" i="10"/>
  <c r="B17" i="10"/>
  <c r="C16" i="10"/>
  <c r="B16" i="10"/>
  <c r="C15" i="10"/>
  <c r="B15" i="10"/>
  <c r="C14" i="10"/>
  <c r="B14" i="10"/>
  <c r="C13" i="10"/>
  <c r="B13" i="10"/>
  <c r="C12" i="10"/>
  <c r="B12" i="10"/>
  <c r="C11" i="10"/>
  <c r="B11" i="10"/>
  <c r="C10" i="10"/>
  <c r="B10" i="10"/>
  <c r="C9" i="10"/>
  <c r="B9" i="10"/>
  <c r="B4" i="10"/>
  <c r="B3" i="10"/>
  <c r="B2" i="10"/>
  <c r="E9" i="6"/>
  <c r="N13" i="6"/>
  <c r="N12" i="6"/>
  <c r="O18" i="11"/>
  <c r="N18" i="6" s="1"/>
  <c r="N17" i="11"/>
  <c r="O17" i="11" s="1"/>
  <c r="N17" i="6" s="1"/>
  <c r="N16" i="11"/>
  <c r="O16" i="11" s="1"/>
  <c r="N16" i="6" s="1"/>
  <c r="N15" i="11"/>
  <c r="O15" i="11" s="1"/>
  <c r="N15" i="6" s="1"/>
  <c r="N14" i="11"/>
  <c r="O14" i="11" s="1"/>
  <c r="N14" i="6" s="1"/>
  <c r="N13" i="11"/>
  <c r="O13" i="11" s="1"/>
  <c r="N12" i="11"/>
  <c r="O12" i="11" s="1"/>
  <c r="N11" i="11"/>
  <c r="O11" i="11" s="1"/>
  <c r="N11" i="6" s="1"/>
  <c r="N10" i="11"/>
  <c r="O10" i="11" s="1"/>
  <c r="N10" i="6" s="1"/>
  <c r="N9" i="11"/>
  <c r="O9" i="11" s="1"/>
  <c r="N9" i="6" s="1"/>
  <c r="C9" i="11"/>
  <c r="B9" i="11"/>
  <c r="B4" i="11"/>
  <c r="B3" i="11"/>
  <c r="B2" i="11"/>
  <c r="N18" i="10"/>
  <c r="E18" i="6" s="1"/>
  <c r="N17" i="10"/>
  <c r="E17" i="6" s="1"/>
  <c r="N16" i="10"/>
  <c r="E16" i="6" s="1"/>
  <c r="N15" i="10"/>
  <c r="E15" i="6" s="1"/>
  <c r="N14" i="10"/>
  <c r="E14" i="6" s="1"/>
  <c r="N13" i="10"/>
  <c r="E13" i="6" s="1"/>
  <c r="D12" i="6"/>
  <c r="H10" i="6" l="1"/>
  <c r="H17" i="6"/>
  <c r="H13" i="6"/>
  <c r="H14" i="6"/>
  <c r="H15" i="6"/>
  <c r="H16" i="6"/>
  <c r="H9" i="6"/>
  <c r="H11" i="6"/>
  <c r="D18" i="6"/>
  <c r="D17" i="6"/>
  <c r="D14" i="6"/>
  <c r="D16" i="6"/>
  <c r="D13" i="6"/>
  <c r="D15" i="6"/>
  <c r="H12" i="6"/>
  <c r="D11" i="6"/>
  <c r="D10" i="6"/>
  <c r="D9" i="6"/>
  <c r="L17" i="9" l="1"/>
  <c r="P18" i="6" s="1"/>
  <c r="L16" i="9"/>
  <c r="P17" i="6" s="1"/>
  <c r="L15" i="9"/>
  <c r="P16" i="6" s="1"/>
  <c r="L14" i="9"/>
  <c r="P15" i="6" s="1"/>
  <c r="L13" i="9"/>
  <c r="P14" i="6" s="1"/>
  <c r="L12" i="9"/>
  <c r="P13" i="6" s="1"/>
  <c r="L11" i="9"/>
  <c r="P12" i="6" s="1"/>
  <c r="L10" i="9"/>
  <c r="P11" i="6" s="1"/>
  <c r="L9" i="9"/>
  <c r="P10" i="6" s="1"/>
  <c r="L8" i="9"/>
  <c r="P9" i="6" s="1"/>
  <c r="C17" i="9" l="1"/>
  <c r="B17" i="9"/>
  <c r="C16" i="9"/>
  <c r="B16" i="9"/>
  <c r="C15" i="9"/>
  <c r="B15" i="9"/>
  <c r="C14" i="9"/>
  <c r="B14" i="9"/>
  <c r="C13" i="9"/>
  <c r="B13" i="9"/>
  <c r="C12" i="9"/>
  <c r="B12" i="9"/>
  <c r="C11" i="9"/>
  <c r="B11" i="9"/>
  <c r="C10" i="9"/>
  <c r="B10" i="9"/>
  <c r="C9" i="9"/>
  <c r="B9" i="9"/>
  <c r="C8" i="9"/>
  <c r="B8" i="9"/>
  <c r="B5" i="9"/>
  <c r="B4" i="9"/>
  <c r="B3" i="9"/>
  <c r="B2" i="9"/>
  <c r="B5" i="8"/>
  <c r="N18" i="8"/>
  <c r="O18" i="8" s="1"/>
  <c r="O18" i="6" s="1"/>
  <c r="Q18" i="6" s="1"/>
  <c r="C18" i="8"/>
  <c r="B18" i="8"/>
  <c r="N17" i="8"/>
  <c r="O17" i="8" s="1"/>
  <c r="O17" i="6" s="1"/>
  <c r="Q17" i="6" s="1"/>
  <c r="C17" i="8"/>
  <c r="B17" i="8"/>
  <c r="N16" i="8"/>
  <c r="O16" i="8" s="1"/>
  <c r="O16" i="6" s="1"/>
  <c r="C16" i="8"/>
  <c r="B16" i="8"/>
  <c r="N15" i="8"/>
  <c r="O15" i="8" s="1"/>
  <c r="O15" i="6" s="1"/>
  <c r="C15" i="8"/>
  <c r="B15" i="8"/>
  <c r="N14" i="8"/>
  <c r="O14" i="8" s="1"/>
  <c r="O14" i="6" s="1"/>
  <c r="C14" i="8"/>
  <c r="B14" i="8"/>
  <c r="N13" i="8"/>
  <c r="O13" i="8" s="1"/>
  <c r="O13" i="6" s="1"/>
  <c r="C13" i="8"/>
  <c r="B13" i="8"/>
  <c r="N12" i="8"/>
  <c r="O12" i="8" s="1"/>
  <c r="O12" i="6" s="1"/>
  <c r="C12" i="8"/>
  <c r="B12" i="8"/>
  <c r="N11" i="8"/>
  <c r="O11" i="8" s="1"/>
  <c r="O11" i="6" s="1"/>
  <c r="C11" i="8"/>
  <c r="B11" i="8"/>
  <c r="N10" i="8"/>
  <c r="O10" i="8" s="1"/>
  <c r="O10" i="6" s="1"/>
  <c r="C10" i="8"/>
  <c r="B10" i="8"/>
  <c r="N9" i="8"/>
  <c r="O9" i="8" s="1"/>
  <c r="O9" i="6" s="1"/>
  <c r="C9" i="8"/>
  <c r="B9" i="8"/>
  <c r="B4" i="8"/>
  <c r="B3" i="8"/>
  <c r="B2" i="8"/>
  <c r="C18" i="6" l="1"/>
  <c r="B18" i="6"/>
  <c r="C17" i="6"/>
  <c r="B17" i="6"/>
  <c r="C16" i="6"/>
  <c r="B16" i="6"/>
  <c r="C15" i="6"/>
  <c r="B15" i="6"/>
  <c r="C14" i="6"/>
  <c r="B14" i="6"/>
  <c r="C13" i="6"/>
  <c r="B13" i="6"/>
  <c r="C12" i="6"/>
  <c r="B12" i="6"/>
  <c r="C11" i="6"/>
  <c r="B11" i="6"/>
  <c r="C10" i="6"/>
  <c r="B10" i="6"/>
  <c r="C9" i="6"/>
  <c r="B9" i="6"/>
  <c r="B5" i="6"/>
  <c r="B4" i="6"/>
  <c r="O26" i="6" s="1"/>
  <c r="B3" i="6"/>
  <c r="R18" i="6" l="1"/>
  <c r="R14" i="6" l="1"/>
  <c r="R15" i="6"/>
  <c r="R16" i="6"/>
  <c r="R17" i="6"/>
  <c r="R10" i="6"/>
  <c r="R13" i="6"/>
  <c r="R12" i="6"/>
  <c r="R11" i="6"/>
  <c r="R9" i="6"/>
</calcChain>
</file>

<file path=xl/sharedStrings.xml><?xml version="1.0" encoding="utf-8"?>
<sst xmlns="http://schemas.openxmlformats.org/spreadsheetml/2006/main" count="315" uniqueCount="143">
  <si>
    <t>No</t>
  </si>
  <si>
    <t>NIM</t>
  </si>
  <si>
    <t>NAMA MAHASISWA</t>
  </si>
  <si>
    <t>Nama Mahasiswa</t>
  </si>
  <si>
    <t>Nama Dosen   :</t>
  </si>
  <si>
    <t>Nama Sekolah:</t>
  </si>
  <si>
    <t xml:space="preserve">Nama Penilai  : </t>
  </si>
  <si>
    <t>Program Studi :</t>
  </si>
  <si>
    <t>A1</t>
  </si>
  <si>
    <t>A2</t>
  </si>
  <si>
    <t>A3</t>
  </si>
  <si>
    <t>B4</t>
  </si>
  <si>
    <t>B5</t>
  </si>
  <si>
    <t>B6</t>
  </si>
  <si>
    <t>C7</t>
  </si>
  <si>
    <t>C8</t>
  </si>
  <si>
    <t>D9</t>
  </si>
  <si>
    <t>D10</t>
  </si>
  <si>
    <t>Jumlah Skor</t>
  </si>
  <si>
    <t>Deskriptor Penilaian *)</t>
  </si>
  <si>
    <t>Keterangan *):</t>
  </si>
  <si>
    <t xml:space="preserve">B4  = Melaksanakan semua pekerjaan yang menjadi tanggung-jawabnya </t>
  </si>
  <si>
    <t>B5  = Berani menerima resiko dari setiap tindakan yang dilakukan</t>
  </si>
  <si>
    <t>C7  = Memperlihatkan kerja-sama yang baik dengan semua komponen sekolah</t>
  </si>
  <si>
    <t>D9  = Pakaian dan penampilan layak sebagai seorang guru</t>
  </si>
  <si>
    <t>D10= Santun dalam tutur kata dan tingkah laku</t>
  </si>
  <si>
    <t>Kejelasan &amp; Keruntutan</t>
  </si>
  <si>
    <t>Keterangan:</t>
  </si>
  <si>
    <t>Penilaian Deskripsi *)</t>
  </si>
  <si>
    <t>Penilaian Refleksi **)</t>
  </si>
  <si>
    <t>**) Diisi dengan 1 - 5 , dg deskripsi masing-masing sbb:</t>
  </si>
  <si>
    <t xml:space="preserve">1 = </t>
  </si>
  <si>
    <t xml:space="preserve">2 = </t>
  </si>
  <si>
    <t xml:space="preserve">3 = </t>
  </si>
  <si>
    <t xml:space="preserve">4 = </t>
  </si>
  <si>
    <t xml:space="preserve">5 = </t>
  </si>
  <si>
    <t>Hanya menceritakan kembali fakta</t>
  </si>
  <si>
    <t>Menceritakan fakta, dan mengemukakan perasaaan</t>
  </si>
  <si>
    <t>Menceritakan fakta, mengemukakan perasaaan, dan menunjukkan nilai/sikap yg umum (tdk berkaitan langsung dg sikap keguruan)</t>
  </si>
  <si>
    <t>Menceritakan fakta, mengemukakan perasaaan, menunjukkan nilai/sikap yg umum dan nilai-nilai spesifik keguruan yang dipelajari</t>
  </si>
  <si>
    <t>Menceritakan fakta, mengemukakan perasaaan, menunjukkan nilai/sikap yg umum, nilai spesifik keguruan yang dipelajari, dan nilai untuk pengembangan diri</t>
  </si>
  <si>
    <t>NILAI FINAL</t>
  </si>
  <si>
    <t>NILAI SIKAP</t>
  </si>
  <si>
    <t>Dosen Pembimbing</t>
  </si>
  <si>
    <t>Refleksi</t>
  </si>
  <si>
    <t>Program Studi    :</t>
  </si>
  <si>
    <t>Dosen                 :</t>
  </si>
  <si>
    <t>Nama Sekolah   :</t>
  </si>
  <si>
    <t>TA , Semester   :</t>
  </si>
  <si>
    <t>B6 =  Menepati janji</t>
  </si>
  <si>
    <r>
      <t xml:space="preserve">Isian Kolom A1 - D10 : </t>
    </r>
    <r>
      <rPr>
        <b/>
        <sz val="12"/>
        <color theme="1"/>
        <rFont val="Times New Roman"/>
        <family val="1"/>
      </rPr>
      <t>1 = Sangat Kurang; 2 = Kurang; 3 = Cukup; 4 = Baik; 5 = Sangat Baik</t>
    </r>
  </si>
  <si>
    <t>Aspek : Kedisplinan</t>
  </si>
  <si>
    <t>Aspek: Tanggung Jawab</t>
  </si>
  <si>
    <t>Aspek: Kerjasama</t>
  </si>
  <si>
    <t>Aspek: Sopan Santun</t>
  </si>
  <si>
    <t>A1  = Kehadiran di sekolah tepat waktu selama PLP berlangsung</t>
  </si>
  <si>
    <t>A2  = Pulang dari sekolah sesuai waktu selama PLP berlangsung</t>
  </si>
  <si>
    <t>A3  = Mengikuti aturan / tata-tertib yang berlaku di sekolah selama PLP berlangsung</t>
  </si>
  <si>
    <t>C8  = Kooperatif dengan sesama teman PLP</t>
  </si>
  <si>
    <t>Dosen menerima kembali worksheet dari sekolah, yang telah terisi skor pada semua worksheet yang menjadi bagian penilaiannya. Dosen melanjutkan penilaian yang menjadi bagiannya.</t>
  </si>
  <si>
    <t>Presentasi</t>
  </si>
  <si>
    <t>Substansi Presentasi (Kualitas Bahan)</t>
  </si>
  <si>
    <t>Kualitas Media Presentasi</t>
  </si>
  <si>
    <t>Penguasaan Materi</t>
  </si>
  <si>
    <t>Keruntutan Penyajian</t>
  </si>
  <si>
    <t>Kemampuan Menjawab Pertanyaan</t>
  </si>
  <si>
    <t>Penggunaan Bahasa</t>
  </si>
  <si>
    <t>Sikap / Etika Selama Presentasi</t>
  </si>
  <si>
    <t>Penampilan Rapi</t>
  </si>
  <si>
    <t>Nilai Presentasi</t>
  </si>
  <si>
    <t>*) Diisi dengan 1 - 5 , dg rubrik sbb:  1 = sangat kurang; 2 = kurang; 3 = cukup; 4 = baik; 5 = sangat baik</t>
  </si>
  <si>
    <t>Aspek Penilaian *</t>
  </si>
  <si>
    <t>NILAI
KUALITAS</t>
  </si>
  <si>
    <t>Komponen B : Sikap</t>
  </si>
  <si>
    <t>Komponen C:
Presentasi</t>
  </si>
  <si>
    <r>
      <t xml:space="preserve">Komponen A: Portofolio - </t>
    </r>
    <r>
      <rPr>
        <b/>
        <sz val="12"/>
        <color theme="1"/>
        <rFont val="Times New Roman"/>
        <family val="1"/>
      </rPr>
      <t>Guru</t>
    </r>
  </si>
  <si>
    <r>
      <t xml:space="preserve">Komponen A: Portofolio - </t>
    </r>
    <r>
      <rPr>
        <b/>
        <sz val="12"/>
        <color theme="1"/>
        <rFont val="Times New Roman"/>
        <family val="1"/>
      </rPr>
      <t>Dosen</t>
    </r>
  </si>
  <si>
    <t>Sikap 1:
Guru</t>
  </si>
  <si>
    <t>Sikap 2:
Dosen</t>
  </si>
  <si>
    <t>Prodi:</t>
  </si>
  <si>
    <t>Dosen :</t>
  </si>
  <si>
    <t>Sekolah :</t>
  </si>
  <si>
    <t>RINCIAN NILAI DAN NILAI FINAL PLP - Perencanaan Pembelajaran</t>
  </si>
  <si>
    <t>Telaah Kurikulum</t>
  </si>
  <si>
    <t>Telaah Perangkat Pembelajaran</t>
  </si>
  <si>
    <t>Penyusunan Perangkat Pembelajaran</t>
  </si>
  <si>
    <t>Program Tahunan</t>
  </si>
  <si>
    <t>Program Semester</t>
  </si>
  <si>
    <t xml:space="preserve">*) Diisi dengan 1 - 5 , dg rubrik sbb:  1 = sangat kurang; 2 = kurang; 3 = cukup; 4 = baik; 5 = sangat baik </t>
  </si>
  <si>
    <t>Silabus</t>
  </si>
  <si>
    <t>RPP</t>
  </si>
  <si>
    <t>Bahan Ajar</t>
  </si>
  <si>
    <t>Media</t>
  </si>
  <si>
    <t>LKS</t>
  </si>
  <si>
    <t>Instrumen Penilaian</t>
  </si>
  <si>
    <t>Telaah Silabus</t>
  </si>
  <si>
    <t>Telaah RPP</t>
  </si>
  <si>
    <t>Kelengkapan (seluruh aspek)</t>
  </si>
  <si>
    <t>Kesesuaian Data (Dokumen - Hasil Analisi)</t>
  </si>
  <si>
    <t>Kesesuaian Data (Hasil Observasi)</t>
  </si>
  <si>
    <r>
      <t>Dosen Pembimbing PLP memberikan nilai pada sheet "Daftar Peserta PLP"; "Porto#2(Dosen)"; "Sikap2(Dosen)"; dan "Presentasi" (</t>
    </r>
    <r>
      <rPr>
        <b/>
        <sz val="12"/>
        <color theme="1"/>
        <rFont val="Calibri"/>
        <family val="2"/>
        <scheme val="minor"/>
      </rPr>
      <t>sheet berwarna kuning)</t>
    </r>
  </si>
  <si>
    <t>PENILAIAN PRESENTASI PELAKSANAAN PLP- Perancanaan Pembelajaran</t>
  </si>
  <si>
    <t>PENILAIAN SIKAP PESERTA PLP - Perencanaan Pembelajaran : PIHAK DOSEN PEMBIMBING</t>
  </si>
  <si>
    <t>PENILAIAN SIKAP PESERTA PLP - Perencanaan Pembelajaran : PIHAK GURU PEMBIMBING</t>
  </si>
  <si>
    <t>PENILAIAN PORTOFOLIO BAGIAN 1 (Deskripsi) PESERTA PLP-Perencanaan Pembelajaran</t>
  </si>
  <si>
    <t>DAFTAR PESERTA PLP-Perencanaan Pembelajaran</t>
  </si>
  <si>
    <t>Dosen diminta meneliti worksheet "Final" setelah semua komponen penilaian telah dilakukan. Jikalau sudah lengkap, mohon dosen mencetak sheet "Final" dan membubuhkan tanda tangan, meminta sekretariat meng-input nilai ke SIA, serta mengarsip hasil penilaian tersebut.</t>
  </si>
  <si>
    <t>Dosen Pembimbing PLP diminta mengisikan data peserta PLP yang dibimbing pada sheet "Daftar Peserta PLP". Jika jumlah mahasiswa dalam rombongan kurang dari 10, hapuslah baris yang tidak terpakai. Selanjutnya worksheet dikirim kepada sekolah untuk dipakai sebagai lembar penilaian.</t>
  </si>
  <si>
    <t xml:space="preserve">Sheet "FINAL", berisi rincian nilai dan nilai final dari tiap mahasiswa. Silahkan dosen pembimbing menyesuaikan data tanggal, mencetak sheet tersebut dan menandatangani, kemudian menyerahkan ke sekretariat untuk diinput ke SIA, serta diarsipkan. </t>
  </si>
  <si>
    <r>
      <t xml:space="preserve">Pemakai hanya diminta </t>
    </r>
    <r>
      <rPr>
        <b/>
        <sz val="11"/>
        <color rgb="FFFF0000"/>
        <rFont val="Calibri"/>
        <family val="2"/>
        <scheme val="minor"/>
      </rPr>
      <t>mengisi setiap sel yang diberi warna hijau saja</t>
    </r>
    <r>
      <rPr>
        <sz val="11"/>
        <color theme="1"/>
        <rFont val="Calibri"/>
        <family val="2"/>
        <scheme val="minor"/>
      </rPr>
      <t xml:space="preserve">, dari sheet "Daftar Peserta PLP" sampai dengan sheet "Sikap2". </t>
    </r>
    <r>
      <rPr>
        <b/>
        <sz val="11"/>
        <color rgb="FFFF0000"/>
        <rFont val="Calibri"/>
        <family val="2"/>
        <scheme val="minor"/>
      </rPr>
      <t>JANGAN MENGISI DATA APAPUN DI LUAR SEL YANG BERWARNA HIJAU.</t>
    </r>
  </si>
  <si>
    <t>LINGKUNGAN SEKOLAH</t>
  </si>
  <si>
    <t xml:space="preserve">PROGRAM PENGENALAN LAPANGAN PERSEKOLAHAN (PLP) </t>
  </si>
  <si>
    <t xml:space="preserve">Petunjuk Pemakaian Worksheet Penilaian </t>
  </si>
  <si>
    <t>Dokumen Telaah Kurikulum (Lamp.14)</t>
  </si>
  <si>
    <t>Perhitungan Jam Efektif</t>
  </si>
  <si>
    <t>Nilai Dok. Kurikulum
(LAMP. 14)</t>
  </si>
  <si>
    <t>Nilai Telaah Silabus-RPP
(LAMP.15)</t>
  </si>
  <si>
    <t>Kaitan Strategi &amp; Media</t>
  </si>
  <si>
    <t>Kesesuaian Stratg. &amp; Media dgn Materi</t>
  </si>
  <si>
    <t>Penerapan stratg dan Media</t>
  </si>
  <si>
    <t>Kesesuaian Stra. &amp; Med dgn Karak. Siswa &amp; Konds Kelas</t>
  </si>
  <si>
    <t xml:space="preserve">Respon Siswa thd Pembelajaran </t>
  </si>
  <si>
    <t>Analsis Langkah2 Pemblj.  - RPP</t>
  </si>
  <si>
    <t>Kejelasan (dan Keruntutan)</t>
  </si>
  <si>
    <t>Kelengkapan (meliputi seluruh aspek)</t>
  </si>
  <si>
    <t>Kesesuaian dengan Data (hasil observasi)</t>
  </si>
  <si>
    <t>Analisis Teknik, bentuk, dan instrumen penilaian yang dipilih  guru dalam RPP</t>
  </si>
  <si>
    <t>Analisis Kesesuaian antara teknik, bentuk, dan instrumen penilaian</t>
  </si>
  <si>
    <t>Analisis Kesesuaian antara teknik, bentuk, dan instrumen penilaian dengan aspek penilaian</t>
  </si>
  <si>
    <t>Analisis Kelengkapan Perangkat Penilaian</t>
  </si>
  <si>
    <t>Nilai analisis sistem Penilaian (Lamp. 17)</t>
  </si>
  <si>
    <t>Nilai Perangkat Pembelajaran (LAMP. 18)</t>
  </si>
  <si>
    <t>Perangkat Pembelajaran</t>
  </si>
  <si>
    <t>Telaah Strategi dan Media</t>
  </si>
  <si>
    <t>Telaah Sistem Penilaian</t>
  </si>
  <si>
    <t>Nilai Refleksi
(LAMP.19)</t>
  </si>
  <si>
    <t>Dokumen telaah Kur.</t>
  </si>
  <si>
    <t>Telaah Silabus - RPP</t>
  </si>
  <si>
    <t>Nilai Telaah Strategi dan Media Pemb.
(LAMP.16)</t>
  </si>
  <si>
    <t>Yogyakarta,       Juli 2019</t>
  </si>
  <si>
    <t>(15 - 26 Juli 2019)</t>
  </si>
  <si>
    <r>
      <t>Guru Pembimbing (yang ditunjuk untuk menilai dari pihak sekolah) hanya akan mengisi skor pada sheet "Porto#1(Guru)" dan "Sikap1(guru)"  (</t>
    </r>
    <r>
      <rPr>
        <b/>
        <sz val="11"/>
        <color theme="1"/>
        <rFont val="Calibri"/>
        <family val="2"/>
        <scheme val="minor"/>
      </rPr>
      <t>S</t>
    </r>
    <r>
      <rPr>
        <b/>
        <sz val="12"/>
        <color theme="1"/>
        <rFont val="Calibri"/>
        <family val="2"/>
        <scheme val="minor"/>
      </rPr>
      <t>heet berwarna hijau)</t>
    </r>
  </si>
  <si>
    <r>
      <t xml:space="preserve">Sebelum file worksheet dikirim, tambahkan pada nama file dengan nama sekolah agar saat diarsip tidak saling menumpuk. Misalnya file untuk penilaian PLP di SMAN 7 Yogya, menjadi: </t>
    </r>
    <r>
      <rPr>
        <b/>
        <sz val="12"/>
        <color theme="1"/>
        <rFont val="Calibri"/>
        <family val="2"/>
        <scheme val="minor"/>
      </rPr>
      <t xml:space="preserve">Penilaian PLP_RP_Juli19_SMAN7_Yogya.xls </t>
    </r>
    <r>
      <rPr>
        <sz val="12"/>
        <color theme="1"/>
        <rFont val="Calibri"/>
        <family val="2"/>
        <scheme val="minor"/>
      </rPr>
      <t>Demikian pula untuk pemakaian instrumen di sekolah yang lain, sesuaikan nama file dengan nama sekolah.</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</si>
</sst>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sz val="12"/>
      <color theme="1"/>
      <name val="Calibri"/>
      <family val="2"/>
      <scheme val="minor"/>
    </font>
    <font>
      <b/>
      <sz val="14"/>
      <color theme="1"/>
      <name val="Times New Roman"/>
      <family val="1"/>
    </font>
    <font>
      <b/>
      <u/>
      <sz val="12"/>
      <color theme="1"/>
      <name val="Times New Roman"/>
      <family val="1"/>
    </font>
    <font>
      <b/>
      <sz val="11"/>
      <color rgb="FFFF0000"/>
      <name val="Calibri"/>
      <family val="2"/>
      <scheme val="minor"/>
    </font>
    <font>
      <b/>
      <sz val="14"/>
      <color theme="1"/>
      <name val="Calibri"/>
      <family val="2"/>
      <scheme val="minor"/>
    </font>
    <font>
      <b/>
      <u/>
      <sz val="12"/>
      <color theme="1"/>
      <name val="Calibri"/>
      <family val="2"/>
      <scheme val="minor"/>
    </font>
    <font>
      <b/>
      <sz val="9"/>
      <color theme="1"/>
      <name val="Times New Roman"/>
      <family val="1"/>
    </font>
    <font>
      <sz val="9"/>
      <color theme="1"/>
      <name val="Times New Roman"/>
      <family val="1"/>
    </font>
    <font>
      <b/>
      <sz val="16"/>
      <color theme="1"/>
      <name val="Times New Roman"/>
      <family val="1"/>
    </font>
    <font>
      <b/>
      <sz val="12"/>
      <color rgb="FF000000"/>
      <name val="Times New Roman"/>
      <family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05">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4" fillId="0" borderId="0" xfId="0" applyFont="1"/>
    <xf numFmtId="0" fontId="5" fillId="0" borderId="0" xfId="0" applyFont="1"/>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1" fontId="3" fillId="0" borderId="1" xfId="0" applyNumberFormat="1" applyFont="1" applyBorder="1" applyAlignment="1">
      <alignment horizontal="center"/>
    </xf>
    <xf numFmtId="1" fontId="3" fillId="2" borderId="1" xfId="0" applyNumberFormat="1" applyFont="1" applyFill="1" applyBorder="1" applyAlignment="1">
      <alignment horizontal="center"/>
    </xf>
    <xf numFmtId="0" fontId="3" fillId="2" borderId="1" xfId="0" applyFont="1" applyFill="1" applyBorder="1" applyAlignment="1">
      <alignment horizontal="center"/>
    </xf>
    <xf numFmtId="2" fontId="4" fillId="0" borderId="1" xfId="0" applyNumberFormat="1" applyFont="1" applyBorder="1" applyAlignment="1">
      <alignment horizontal="center"/>
    </xf>
    <xf numFmtId="2" fontId="3" fillId="0" borderId="1" xfId="0" applyNumberFormat="1" applyFont="1" applyBorder="1" applyAlignment="1">
      <alignment horizontal="center"/>
    </xf>
    <xf numFmtId="0" fontId="3" fillId="0" borderId="0" xfId="0" applyFont="1" applyAlignment="1">
      <alignment horizontal="right"/>
    </xf>
    <xf numFmtId="0" fontId="7" fillId="0" borderId="0" xfId="0" applyFont="1"/>
    <xf numFmtId="0" fontId="2" fillId="0" borderId="0" xfId="0" applyFont="1" applyBorder="1"/>
    <xf numFmtId="0" fontId="3"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9" fillId="0" borderId="0" xfId="0" applyFont="1"/>
    <xf numFmtId="0" fontId="5" fillId="0" borderId="1" xfId="0" applyFont="1" applyBorder="1"/>
    <xf numFmtId="0" fontId="10" fillId="0" borderId="0" xfId="0" applyFont="1" applyAlignment="1">
      <alignment horizontal="righ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3" fillId="0" borderId="0" xfId="0" applyFont="1" applyAlignment="1">
      <alignment horizontal="center"/>
    </xf>
    <xf numFmtId="0" fontId="11" fillId="0" borderId="1" xfId="0" applyFont="1" applyBorder="1" applyAlignment="1">
      <alignment horizontal="center" vertical="center" wrapText="1"/>
    </xf>
    <xf numFmtId="0" fontId="12" fillId="0" borderId="0" xfId="0" applyFont="1"/>
    <xf numFmtId="0" fontId="11" fillId="0" borderId="0" xfId="0" applyFont="1" applyAlignment="1">
      <alignment horizontal="center" vertical="center" wrapText="1"/>
    </xf>
    <xf numFmtId="0" fontId="1" fillId="0" borderId="0" xfId="0" applyFont="1" applyAlignment="1">
      <alignment horizontal="center"/>
    </xf>
    <xf numFmtId="0" fontId="3" fillId="0" borderId="0" xfId="0" applyFont="1" applyBorder="1" applyAlignment="1">
      <alignment horizontal="center"/>
    </xf>
    <xf numFmtId="0" fontId="3" fillId="0" borderId="1" xfId="0" applyFont="1" applyFill="1" applyBorder="1" applyAlignment="1">
      <alignment horizontal="center" vertical="center" wrapText="1"/>
    </xf>
    <xf numFmtId="2" fontId="6"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0" fontId="3" fillId="0" borderId="0" xfId="0" applyFont="1" applyAlignment="1"/>
    <xf numFmtId="0" fontId="3" fillId="0" borderId="1" xfId="0" applyFont="1" applyBorder="1" applyAlignment="1">
      <alignment horizontal="center" vertical="center" wrapText="1"/>
    </xf>
    <xf numFmtId="0" fontId="3" fillId="0" borderId="0" xfId="0" applyFont="1" applyAlignment="1">
      <alignment horizontal="center"/>
    </xf>
    <xf numFmtId="0" fontId="11" fillId="0" borderId="1" xfId="0" applyFont="1" applyBorder="1" applyAlignment="1">
      <alignment horizontal="center" vertical="center" wrapText="1"/>
    </xf>
    <xf numFmtId="0" fontId="3" fillId="2" borderId="0" xfId="0" applyFont="1" applyFill="1" applyAlignment="1">
      <alignment horizontal="left"/>
    </xf>
    <xf numFmtId="0" fontId="6" fillId="3" borderId="0" xfId="0" applyFont="1" applyFill="1" applyAlignment="1">
      <alignment horizontal="center"/>
    </xf>
    <xf numFmtId="0" fontId="3" fillId="2" borderId="2" xfId="0" applyFont="1" applyFill="1" applyBorder="1" applyAlignment="1">
      <alignment horizontal="left"/>
    </xf>
    <xf numFmtId="0" fontId="6" fillId="3" borderId="0" xfId="0" applyFont="1" applyFill="1" applyAlignment="1">
      <alignment horizontal="left"/>
    </xf>
    <xf numFmtId="0" fontId="3" fillId="0" borderId="0" xfId="0" applyFont="1" applyFill="1" applyAlignment="1">
      <alignment horizontal="left"/>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left"/>
    </xf>
    <xf numFmtId="0" fontId="2" fillId="0" borderId="9" xfId="0" applyFont="1" applyBorder="1" applyAlignment="1">
      <alignment horizontal="left"/>
    </xf>
    <xf numFmtId="0" fontId="3" fillId="3" borderId="0" xfId="0" applyFont="1" applyFill="1" applyAlignment="1">
      <alignment horizontal="left" vertical="center"/>
    </xf>
    <xf numFmtId="0" fontId="3" fillId="0" borderId="0" xfId="0" applyFont="1" applyFill="1" applyBorder="1" applyAlignment="1">
      <alignment horizontal="left"/>
    </xf>
    <xf numFmtId="0" fontId="3" fillId="3" borderId="5"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6" fillId="0" borderId="0" xfId="0" applyFont="1" applyAlignment="1">
      <alignment horizontal="center"/>
    </xf>
    <xf numFmtId="0" fontId="11" fillId="0" borderId="1" xfId="0" applyFont="1" applyBorder="1" applyAlignment="1">
      <alignment horizontal="center" vertical="center" wrapText="1"/>
    </xf>
    <xf numFmtId="0" fontId="2" fillId="0" borderId="0" xfId="0" applyFont="1" applyFill="1" applyBorder="1" applyAlignment="1">
      <alignment horizontal="left"/>
    </xf>
    <xf numFmtId="0" fontId="3" fillId="0" borderId="7" xfId="0" applyFont="1" applyFill="1" applyBorder="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0" fillId="4" borderId="1" xfId="0" applyFill="1" applyBorder="1" applyAlignment="1">
      <alignment vertical="center" wrapText="1"/>
    </xf>
    <xf numFmtId="0" fontId="0" fillId="5" borderId="1" xfId="0" applyFill="1" applyBorder="1" applyAlignment="1">
      <alignment horizontal="center" vertical="center"/>
    </xf>
    <xf numFmtId="0" fontId="0" fillId="4" borderId="1" xfId="0" applyFill="1" applyBorder="1" applyAlignment="1">
      <alignment wrapText="1"/>
    </xf>
    <xf numFmtId="0" fontId="0" fillId="5" borderId="3" xfId="0" applyFill="1" applyBorder="1" applyAlignment="1">
      <alignment horizontal="center" vertical="center"/>
    </xf>
    <xf numFmtId="0" fontId="13" fillId="3" borderId="0" xfId="0" applyFont="1" applyFill="1" applyAlignment="1">
      <alignment horizontal="center"/>
    </xf>
    <xf numFmtId="0" fontId="3" fillId="0" borderId="0" xfId="0" applyFont="1" applyAlignment="1">
      <alignment vertical="center" wrapText="1"/>
    </xf>
    <xf numFmtId="1" fontId="3" fillId="2" borderId="9" xfId="0" applyNumberFormat="1" applyFont="1" applyFill="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4" fillId="0" borderId="1" xfId="0" applyFont="1" applyBorder="1" applyAlignment="1">
      <alignment horizontal="center" vertical="center" wrapText="1"/>
    </xf>
    <xf numFmtId="1" fontId="3" fillId="2" borderId="4" xfId="0" applyNumberFormat="1" applyFont="1" applyFill="1" applyBorder="1" applyAlignment="1">
      <alignment horizontal="center"/>
    </xf>
    <xf numFmtId="0" fontId="5"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12"/>
  <sheetViews>
    <sheetView topLeftCell="C6" workbookViewId="0">
      <selection activeCell="C15" sqref="C15"/>
    </sheetView>
  </sheetViews>
  <sheetFormatPr defaultRowHeight="15" x14ac:dyDescent="0.25"/>
  <cols>
    <col min="1" max="1" width="16" customWidth="1"/>
    <col min="2" max="2" width="6.140625" style="84" customWidth="1"/>
    <col min="3" max="3" width="139.7109375" customWidth="1"/>
  </cols>
  <sheetData>
    <row r="1" spans="2:3" ht="20.25" x14ac:dyDescent="0.3">
      <c r="B1" s="89" t="s">
        <v>112</v>
      </c>
      <c r="C1" s="89"/>
    </row>
    <row r="2" spans="2:3" ht="20.25" x14ac:dyDescent="0.3">
      <c r="B2" s="89" t="s">
        <v>111</v>
      </c>
      <c r="C2" s="89"/>
    </row>
    <row r="3" spans="2:3" ht="20.25" x14ac:dyDescent="0.3">
      <c r="B3" s="89" t="s">
        <v>110</v>
      </c>
      <c r="C3" s="89"/>
    </row>
    <row r="4" spans="2:3" ht="14.25" customHeight="1" x14ac:dyDescent="0.25"/>
    <row r="5" spans="2:3" ht="37.5" customHeight="1" x14ac:dyDescent="0.25">
      <c r="B5" s="86">
        <v>1</v>
      </c>
      <c r="C5" s="85" t="s">
        <v>109</v>
      </c>
    </row>
    <row r="6" spans="2:3" ht="50.25" customHeight="1" x14ac:dyDescent="0.25">
      <c r="B6" s="86">
        <v>2</v>
      </c>
      <c r="C6" s="85" t="s">
        <v>108</v>
      </c>
    </row>
    <row r="7" spans="2:3" ht="35.25" customHeight="1" x14ac:dyDescent="0.25">
      <c r="B7" s="86">
        <v>3</v>
      </c>
      <c r="C7" s="85" t="s">
        <v>107</v>
      </c>
    </row>
    <row r="8" spans="2:3" ht="51.75" customHeight="1" x14ac:dyDescent="0.25">
      <c r="B8" s="88">
        <v>4</v>
      </c>
      <c r="C8" s="85" t="s">
        <v>142</v>
      </c>
    </row>
    <row r="9" spans="2:3" ht="30.75" customHeight="1" x14ac:dyDescent="0.25">
      <c r="B9" s="86">
        <v>5</v>
      </c>
      <c r="C9" s="85" t="s">
        <v>100</v>
      </c>
    </row>
    <row r="10" spans="2:3" ht="34.5" customHeight="1" x14ac:dyDescent="0.25">
      <c r="B10" s="86">
        <v>6</v>
      </c>
      <c r="C10" s="85" t="s">
        <v>141</v>
      </c>
    </row>
    <row r="11" spans="2:3" ht="35.25" customHeight="1" x14ac:dyDescent="0.25">
      <c r="B11" s="86">
        <v>7</v>
      </c>
      <c r="C11" s="87" t="s">
        <v>59</v>
      </c>
    </row>
    <row r="12" spans="2:3" ht="49.5" customHeight="1" x14ac:dyDescent="0.25">
      <c r="B12" s="86">
        <v>8</v>
      </c>
      <c r="C12" s="85" t="s">
        <v>106</v>
      </c>
    </row>
  </sheetData>
  <mergeCells count="3">
    <mergeCell ref="B1:C1"/>
    <mergeCell ref="B2:C2"/>
    <mergeCell ref="B3:C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workbookViewId="0">
      <selection activeCell="B3" sqref="B3:C3"/>
    </sheetView>
  </sheetViews>
  <sheetFormatPr defaultRowHeight="15.75" x14ac:dyDescent="0.25"/>
  <cols>
    <col min="1" max="1" width="17.5703125" style="1" customWidth="1"/>
    <col min="2" max="2" width="12.5703125" style="1" customWidth="1"/>
    <col min="3" max="3" width="45.7109375" style="1" customWidth="1"/>
    <col min="4" max="16384" width="9.140625" style="1"/>
  </cols>
  <sheetData>
    <row r="1" spans="1:5" ht="18.75" x14ac:dyDescent="0.3">
      <c r="A1" s="49" t="s">
        <v>105</v>
      </c>
      <c r="B1" s="49"/>
      <c r="C1" s="49"/>
    </row>
    <row r="2" spans="1:5" x14ac:dyDescent="0.25">
      <c r="A2" s="2" t="s">
        <v>45</v>
      </c>
      <c r="B2" s="48"/>
      <c r="C2" s="48"/>
    </row>
    <row r="3" spans="1:5" x14ac:dyDescent="0.25">
      <c r="A3" s="2" t="s">
        <v>46</v>
      </c>
      <c r="B3" s="48"/>
      <c r="C3" s="48"/>
    </row>
    <row r="4" spans="1:5" x14ac:dyDescent="0.25">
      <c r="A4" s="2" t="s">
        <v>47</v>
      </c>
      <c r="B4" s="48"/>
      <c r="C4" s="48"/>
      <c r="E4" s="19"/>
    </row>
    <row r="5" spans="1:5" x14ac:dyDescent="0.25">
      <c r="A5" s="2" t="s">
        <v>48</v>
      </c>
      <c r="B5" s="50"/>
      <c r="C5" s="50"/>
    </row>
    <row r="6" spans="1:5" s="3" customFormat="1" x14ac:dyDescent="0.25">
      <c r="A6" s="4" t="s">
        <v>0</v>
      </c>
      <c r="B6" s="4" t="s">
        <v>1</v>
      </c>
      <c r="C6" s="4" t="s">
        <v>2</v>
      </c>
    </row>
    <row r="7" spans="1:5" x14ac:dyDescent="0.25">
      <c r="A7" s="5">
        <v>1</v>
      </c>
      <c r="B7" s="9"/>
      <c r="C7" s="9"/>
    </row>
    <row r="8" spans="1:5" x14ac:dyDescent="0.25">
      <c r="A8" s="5">
        <v>2</v>
      </c>
      <c r="B8" s="9"/>
      <c r="C8" s="9"/>
    </row>
    <row r="9" spans="1:5" x14ac:dyDescent="0.25">
      <c r="A9" s="5">
        <v>3</v>
      </c>
      <c r="B9" s="9"/>
      <c r="C9" s="9"/>
    </row>
    <row r="10" spans="1:5" x14ac:dyDescent="0.25">
      <c r="A10" s="5">
        <v>4</v>
      </c>
      <c r="B10" s="9"/>
      <c r="C10" s="9"/>
    </row>
    <row r="11" spans="1:5" x14ac:dyDescent="0.25">
      <c r="A11" s="5">
        <v>5</v>
      </c>
      <c r="B11" s="9"/>
      <c r="C11" s="9"/>
    </row>
    <row r="12" spans="1:5" x14ac:dyDescent="0.25">
      <c r="A12" s="5">
        <v>6</v>
      </c>
      <c r="B12" s="9"/>
      <c r="C12" s="9"/>
    </row>
    <row r="13" spans="1:5" x14ac:dyDescent="0.25">
      <c r="A13" s="5">
        <v>7</v>
      </c>
      <c r="B13" s="9"/>
      <c r="C13" s="9"/>
    </row>
    <row r="14" spans="1:5" x14ac:dyDescent="0.25">
      <c r="A14" s="5">
        <v>8</v>
      </c>
      <c r="B14" s="9"/>
      <c r="C14" s="9"/>
    </row>
    <row r="15" spans="1:5" x14ac:dyDescent="0.25">
      <c r="A15" s="5">
        <v>9</v>
      </c>
      <c r="B15" s="9"/>
      <c r="C15" s="9"/>
    </row>
    <row r="16" spans="1:5" x14ac:dyDescent="0.25">
      <c r="A16" s="5">
        <v>10</v>
      </c>
      <c r="B16" s="9"/>
      <c r="C16" s="9"/>
    </row>
  </sheetData>
  <mergeCells count="5">
    <mergeCell ref="B2:C2"/>
    <mergeCell ref="B3:C3"/>
    <mergeCell ref="B4:C4"/>
    <mergeCell ref="A1:C1"/>
    <mergeCell ref="B5:C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27"/>
  <sheetViews>
    <sheetView zoomScale="70" zoomScaleNormal="70" workbookViewId="0">
      <selection activeCell="BD21" sqref="BD21"/>
    </sheetView>
  </sheetViews>
  <sheetFormatPr defaultRowHeight="15" x14ac:dyDescent="0.25"/>
  <cols>
    <col min="1" max="1" width="15.42578125" customWidth="1"/>
    <col min="2" max="2" width="18.7109375" customWidth="1"/>
    <col min="3" max="3" width="54.85546875" customWidth="1"/>
    <col min="4" max="4" width="16.140625" style="39" customWidth="1"/>
    <col min="5" max="5" width="12.7109375" style="39" customWidth="1"/>
    <col min="6" max="6" width="14.7109375" style="39" customWidth="1"/>
    <col min="7" max="8" width="13.7109375" style="39" customWidth="1"/>
    <col min="9" max="9" width="15.140625" style="39" customWidth="1"/>
    <col min="10" max="11" width="14.140625" style="39" customWidth="1"/>
    <col min="12" max="12" width="15.140625" style="39" customWidth="1"/>
    <col min="13" max="13" width="14.140625" style="39" customWidth="1"/>
    <col min="14" max="14" width="12.7109375" customWidth="1"/>
    <col min="15" max="15" width="13.7109375" style="39" customWidth="1"/>
    <col min="16" max="16" width="12.7109375" style="39" customWidth="1"/>
    <col min="17" max="17" width="13.5703125" style="39" customWidth="1"/>
    <col min="18" max="20" width="15.140625" style="39" customWidth="1"/>
    <col min="21" max="23" width="14.85546875" style="39" customWidth="1"/>
    <col min="24" max="26" width="15.42578125" style="39" customWidth="1"/>
    <col min="27" max="28" width="15.42578125" style="92" customWidth="1"/>
    <col min="29" max="29" width="15.42578125" style="93" customWidth="1"/>
    <col min="30" max="32" width="15.42578125" style="39" customWidth="1"/>
    <col min="33" max="46" width="15.42578125" customWidth="1"/>
    <col min="47" max="49" width="14.140625" style="39" customWidth="1"/>
    <col min="50" max="50" width="12.7109375" style="39" customWidth="1"/>
    <col min="51" max="51" width="14" style="39" customWidth="1"/>
    <col min="52" max="52" width="12.7109375" style="39" customWidth="1"/>
    <col min="53" max="53" width="12.5703125" customWidth="1"/>
  </cols>
  <sheetData>
    <row r="1" spans="1:53" s="1" customFormat="1" ht="18.75" x14ac:dyDescent="0.3">
      <c r="A1" s="51" t="s">
        <v>104</v>
      </c>
      <c r="B1" s="51"/>
      <c r="C1" s="51"/>
      <c r="D1" s="51"/>
      <c r="E1" s="51"/>
      <c r="F1" s="51"/>
      <c r="G1" s="51"/>
      <c r="H1" s="35"/>
      <c r="I1" s="35"/>
      <c r="J1" s="35"/>
      <c r="K1" s="35"/>
      <c r="L1" s="35"/>
      <c r="M1" s="35"/>
      <c r="O1" s="35"/>
      <c r="P1" s="35"/>
      <c r="Q1" s="35"/>
      <c r="R1" s="35"/>
      <c r="S1" s="35"/>
      <c r="T1" s="35"/>
      <c r="U1" s="35"/>
      <c r="V1" s="35"/>
      <c r="W1" s="35"/>
      <c r="X1" s="35"/>
      <c r="Y1" s="35"/>
      <c r="Z1" s="46"/>
      <c r="AA1" s="40"/>
      <c r="AB1" s="40"/>
      <c r="AC1" s="40"/>
      <c r="AD1" s="40"/>
      <c r="AE1" s="46"/>
      <c r="AF1" s="35"/>
      <c r="AU1" s="35"/>
      <c r="AV1" s="35"/>
      <c r="AW1" s="35"/>
      <c r="AX1" s="35"/>
      <c r="AY1" s="35"/>
      <c r="AZ1" s="35"/>
    </row>
    <row r="2" spans="1:53" s="1" customFormat="1" ht="15.75" x14ac:dyDescent="0.25">
      <c r="A2" s="2" t="s">
        <v>7</v>
      </c>
      <c r="B2" s="52">
        <f>'Daftar Peserta PLP'!B2:C2</f>
        <v>0</v>
      </c>
      <c r="C2" s="52"/>
      <c r="D2" s="35"/>
      <c r="E2" s="35"/>
      <c r="F2" s="35"/>
      <c r="G2" s="35"/>
      <c r="H2" s="35"/>
      <c r="I2" s="35"/>
      <c r="J2" s="35"/>
      <c r="K2" s="35"/>
      <c r="L2" s="35"/>
      <c r="M2" s="35"/>
      <c r="O2" s="35"/>
      <c r="P2" s="35"/>
      <c r="Q2" s="35"/>
      <c r="R2" s="35"/>
      <c r="S2" s="35"/>
      <c r="T2" s="35"/>
      <c r="U2" s="35"/>
      <c r="V2" s="35"/>
      <c r="W2" s="35"/>
      <c r="X2" s="35"/>
      <c r="Y2" s="35"/>
      <c r="Z2" s="46"/>
      <c r="AA2" s="40"/>
      <c r="AB2" s="40"/>
      <c r="AC2" s="40"/>
      <c r="AD2" s="40"/>
      <c r="AE2" s="46"/>
      <c r="AF2" s="35"/>
      <c r="AU2" s="35"/>
      <c r="AV2" s="35"/>
      <c r="AW2" s="35"/>
      <c r="AX2" s="35"/>
      <c r="AY2" s="35"/>
      <c r="AZ2" s="35"/>
    </row>
    <row r="3" spans="1:53" s="1" customFormat="1" ht="15.75" x14ac:dyDescent="0.25">
      <c r="A3" s="2" t="s">
        <v>4</v>
      </c>
      <c r="B3" s="52">
        <f>'Daftar Peserta PLP'!B3:C3</f>
        <v>0</v>
      </c>
      <c r="C3" s="52"/>
      <c r="D3" s="35"/>
      <c r="E3" s="35"/>
      <c r="F3" s="35"/>
      <c r="G3" s="35"/>
      <c r="H3" s="35"/>
      <c r="I3" s="35"/>
      <c r="J3" s="35"/>
      <c r="K3" s="35"/>
      <c r="L3" s="35"/>
      <c r="M3" s="35"/>
      <c r="O3" s="35"/>
      <c r="P3" s="35"/>
      <c r="Q3" s="35"/>
      <c r="R3" s="35"/>
      <c r="S3" s="35"/>
      <c r="T3" s="35"/>
      <c r="U3" s="35"/>
      <c r="V3" s="35"/>
      <c r="W3" s="35"/>
      <c r="X3" s="35"/>
      <c r="Y3" s="35"/>
      <c r="Z3" s="46"/>
      <c r="AA3" s="40"/>
      <c r="AB3" s="40"/>
      <c r="AC3" s="40"/>
      <c r="AD3" s="40"/>
      <c r="AE3" s="46"/>
      <c r="AF3" s="35"/>
      <c r="AU3" s="35"/>
      <c r="AV3" s="35"/>
      <c r="AW3" s="35"/>
      <c r="AX3" s="35"/>
      <c r="AY3" s="35"/>
      <c r="AZ3" s="35"/>
    </row>
    <row r="4" spans="1:53" s="1" customFormat="1" ht="15.75" x14ac:dyDescent="0.25">
      <c r="A4" s="2" t="s">
        <v>5</v>
      </c>
      <c r="B4" s="52">
        <f>'Daftar Peserta PLP'!B4:C4</f>
        <v>0</v>
      </c>
      <c r="C4" s="52"/>
      <c r="D4" s="35"/>
      <c r="E4" s="32"/>
      <c r="F4" s="40"/>
      <c r="G4" s="35"/>
      <c r="H4" s="35"/>
      <c r="I4" s="35"/>
      <c r="J4" s="35"/>
      <c r="K4" s="35"/>
      <c r="L4" s="35"/>
      <c r="M4" s="35"/>
      <c r="O4" s="35"/>
      <c r="P4" s="35"/>
      <c r="Q4" s="35"/>
      <c r="R4" s="35"/>
      <c r="S4" s="35"/>
      <c r="T4" s="35"/>
      <c r="U4" s="35"/>
      <c r="V4" s="35"/>
      <c r="W4" s="35"/>
      <c r="X4" s="35"/>
      <c r="Y4" s="35"/>
      <c r="Z4" s="46"/>
      <c r="AA4" s="40"/>
      <c r="AB4" s="40"/>
      <c r="AC4" s="40"/>
      <c r="AD4" s="40"/>
      <c r="AE4" s="46"/>
      <c r="AF4" s="35"/>
      <c r="AU4" s="35"/>
      <c r="AV4" s="35"/>
      <c r="AW4" s="35"/>
      <c r="AX4" s="35"/>
      <c r="AY4" s="35"/>
      <c r="AZ4" s="35"/>
    </row>
    <row r="5" spans="1:53" s="1" customFormat="1" ht="15.75" x14ac:dyDescent="0.25">
      <c r="A5" s="2" t="s">
        <v>6</v>
      </c>
      <c r="B5" s="48"/>
      <c r="C5" s="48"/>
      <c r="D5" s="35"/>
      <c r="E5" s="35"/>
      <c r="F5" s="35"/>
      <c r="G5" s="35"/>
      <c r="H5" s="35"/>
      <c r="I5" s="35"/>
      <c r="J5" s="35"/>
      <c r="K5" s="35"/>
      <c r="L5" s="35"/>
      <c r="M5" s="35"/>
      <c r="O5" s="35"/>
      <c r="P5" s="35"/>
      <c r="Q5" s="35"/>
      <c r="R5" s="35"/>
      <c r="S5" s="35"/>
      <c r="T5" s="35"/>
      <c r="U5" s="35"/>
      <c r="V5" s="35"/>
      <c r="W5" s="35"/>
      <c r="X5" s="35"/>
      <c r="Y5" s="35"/>
      <c r="Z5" s="46"/>
      <c r="AA5" s="40"/>
      <c r="AB5" s="40"/>
      <c r="AC5" s="40"/>
      <c r="AD5" s="40"/>
      <c r="AE5" s="46"/>
      <c r="AF5" s="35"/>
      <c r="AU5" s="35"/>
      <c r="AV5" s="35"/>
      <c r="AW5" s="35"/>
      <c r="AX5" s="35"/>
      <c r="AY5" s="35"/>
      <c r="AZ5" s="35"/>
    </row>
    <row r="6" spans="1:53" s="1" customFormat="1" ht="15.75" customHeight="1" x14ac:dyDescent="0.3">
      <c r="A6" s="56" t="s">
        <v>0</v>
      </c>
      <c r="B6" s="56" t="s">
        <v>1</v>
      </c>
      <c r="C6" s="56" t="s">
        <v>3</v>
      </c>
      <c r="D6" s="57" t="s">
        <v>28</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3" t="s">
        <v>131</v>
      </c>
    </row>
    <row r="7" spans="1:53" s="1" customFormat="1" ht="15.75" customHeight="1" x14ac:dyDescent="0.25">
      <c r="A7" s="56"/>
      <c r="B7" s="56"/>
      <c r="C7" s="56"/>
      <c r="D7" s="58" t="s">
        <v>113</v>
      </c>
      <c r="E7" s="59"/>
      <c r="F7" s="59"/>
      <c r="G7" s="53" t="s">
        <v>115</v>
      </c>
      <c r="H7" s="61" t="s">
        <v>95</v>
      </c>
      <c r="I7" s="61"/>
      <c r="J7" s="61"/>
      <c r="K7" s="58" t="s">
        <v>96</v>
      </c>
      <c r="L7" s="59"/>
      <c r="M7" s="59"/>
      <c r="N7" s="53" t="s">
        <v>116</v>
      </c>
      <c r="O7" s="58" t="s">
        <v>122</v>
      </c>
      <c r="P7" s="59"/>
      <c r="Q7" s="60"/>
      <c r="R7" s="58" t="s">
        <v>117</v>
      </c>
      <c r="S7" s="59"/>
      <c r="T7" s="60"/>
      <c r="U7" s="58" t="s">
        <v>118</v>
      </c>
      <c r="V7" s="59"/>
      <c r="W7" s="60"/>
      <c r="X7" s="58" t="s">
        <v>119</v>
      </c>
      <c r="Y7" s="59"/>
      <c r="Z7" s="60"/>
      <c r="AA7" s="58" t="s">
        <v>120</v>
      </c>
      <c r="AB7" s="59"/>
      <c r="AC7" s="60"/>
      <c r="AD7" s="58" t="s">
        <v>121</v>
      </c>
      <c r="AE7" s="59"/>
      <c r="AF7" s="60"/>
      <c r="AG7" s="53" t="s">
        <v>138</v>
      </c>
      <c r="AH7" s="99" t="s">
        <v>126</v>
      </c>
      <c r="AI7" s="100"/>
      <c r="AJ7" s="101"/>
      <c r="AK7" s="95" t="s">
        <v>127</v>
      </c>
      <c r="AL7" s="96"/>
      <c r="AM7" s="97"/>
      <c r="AN7" s="95" t="s">
        <v>128</v>
      </c>
      <c r="AO7" s="96"/>
      <c r="AP7" s="97"/>
      <c r="AQ7" s="94" t="s">
        <v>129</v>
      </c>
      <c r="AR7" s="94"/>
      <c r="AS7" s="94"/>
      <c r="AT7" s="53" t="s">
        <v>130</v>
      </c>
      <c r="AU7" s="61" t="s">
        <v>132</v>
      </c>
      <c r="AV7" s="61"/>
      <c r="AW7" s="61"/>
      <c r="AX7" s="61"/>
      <c r="AY7" s="61"/>
      <c r="AZ7" s="61"/>
      <c r="BA7" s="54"/>
    </row>
    <row r="8" spans="1:53" s="1" customFormat="1" ht="82.5" customHeight="1" x14ac:dyDescent="0.25">
      <c r="A8" s="56"/>
      <c r="B8" s="56"/>
      <c r="C8" s="56"/>
      <c r="D8" s="90" t="s">
        <v>114</v>
      </c>
      <c r="E8" s="33" t="s">
        <v>86</v>
      </c>
      <c r="F8" s="33" t="s">
        <v>87</v>
      </c>
      <c r="G8" s="55"/>
      <c r="H8" s="33" t="s">
        <v>26</v>
      </c>
      <c r="I8" s="33" t="s">
        <v>97</v>
      </c>
      <c r="J8" s="33" t="s">
        <v>98</v>
      </c>
      <c r="K8" s="33" t="s">
        <v>26</v>
      </c>
      <c r="L8" s="33" t="s">
        <v>97</v>
      </c>
      <c r="M8" s="33" t="s">
        <v>98</v>
      </c>
      <c r="N8" s="55"/>
      <c r="O8" s="33" t="s">
        <v>26</v>
      </c>
      <c r="P8" s="33" t="s">
        <v>97</v>
      </c>
      <c r="Q8" s="33" t="s">
        <v>99</v>
      </c>
      <c r="R8" s="33" t="s">
        <v>26</v>
      </c>
      <c r="S8" s="33" t="s">
        <v>97</v>
      </c>
      <c r="T8" s="33" t="s">
        <v>99</v>
      </c>
      <c r="U8" s="33" t="s">
        <v>26</v>
      </c>
      <c r="V8" s="33" t="s">
        <v>97</v>
      </c>
      <c r="W8" s="33" t="s">
        <v>99</v>
      </c>
      <c r="X8" s="33" t="s">
        <v>26</v>
      </c>
      <c r="Y8" s="33" t="s">
        <v>97</v>
      </c>
      <c r="Z8" s="33" t="s">
        <v>99</v>
      </c>
      <c r="AA8" s="45" t="s">
        <v>26</v>
      </c>
      <c r="AB8" s="45" t="s">
        <v>97</v>
      </c>
      <c r="AC8" s="45" t="s">
        <v>99</v>
      </c>
      <c r="AD8" s="45" t="s">
        <v>26</v>
      </c>
      <c r="AE8" s="45" t="s">
        <v>97</v>
      </c>
      <c r="AF8" s="45" t="s">
        <v>99</v>
      </c>
      <c r="AG8" s="98"/>
      <c r="AH8" s="102" t="s">
        <v>123</v>
      </c>
      <c r="AI8" s="102" t="s">
        <v>124</v>
      </c>
      <c r="AJ8" s="102" t="s">
        <v>125</v>
      </c>
      <c r="AK8" s="102" t="s">
        <v>123</v>
      </c>
      <c r="AL8" s="102" t="s">
        <v>124</v>
      </c>
      <c r="AM8" s="102" t="s">
        <v>125</v>
      </c>
      <c r="AN8" s="102" t="s">
        <v>123</v>
      </c>
      <c r="AO8" s="102" t="s">
        <v>124</v>
      </c>
      <c r="AP8" s="102" t="s">
        <v>125</v>
      </c>
      <c r="AQ8" s="102" t="s">
        <v>123</v>
      </c>
      <c r="AR8" s="102" t="s">
        <v>124</v>
      </c>
      <c r="AS8" s="102" t="s">
        <v>125</v>
      </c>
      <c r="AT8" s="55"/>
      <c r="AU8" s="41" t="s">
        <v>89</v>
      </c>
      <c r="AV8" s="41" t="s">
        <v>90</v>
      </c>
      <c r="AW8" s="41" t="s">
        <v>91</v>
      </c>
      <c r="AX8" s="33" t="s">
        <v>92</v>
      </c>
      <c r="AY8" s="33" t="s">
        <v>93</v>
      </c>
      <c r="AZ8" s="33" t="s">
        <v>94</v>
      </c>
      <c r="BA8" s="55"/>
    </row>
    <row r="9" spans="1:53" s="8" customFormat="1" ht="18.75" x14ac:dyDescent="0.3">
      <c r="A9" s="34">
        <v>1</v>
      </c>
      <c r="B9" s="10">
        <f>'Daftar Peserta PLP'!B7</f>
        <v>0</v>
      </c>
      <c r="C9" s="10">
        <f>'Daftar Peserta PLP'!C7</f>
        <v>0</v>
      </c>
      <c r="D9" s="14"/>
      <c r="E9" s="14"/>
      <c r="F9" s="14"/>
      <c r="G9" s="43">
        <f>(SUM(D9:F9)/1.5)*10</f>
        <v>0</v>
      </c>
      <c r="H9" s="14"/>
      <c r="I9" s="14"/>
      <c r="J9" s="14"/>
      <c r="K9" s="14"/>
      <c r="L9" s="14"/>
      <c r="M9" s="14"/>
      <c r="N9" s="43">
        <f>SUM(H9:M9)/3*10</f>
        <v>0</v>
      </c>
      <c r="O9" s="104"/>
      <c r="P9" s="104"/>
      <c r="Q9" s="104"/>
      <c r="R9" s="104"/>
      <c r="S9" s="104"/>
      <c r="T9" s="104"/>
      <c r="U9" s="104"/>
      <c r="V9" s="104"/>
      <c r="W9" s="104"/>
      <c r="X9" s="104"/>
      <c r="Y9" s="104"/>
      <c r="Z9" s="104"/>
      <c r="AA9" s="104"/>
      <c r="AB9" s="104"/>
      <c r="AC9" s="104"/>
      <c r="AD9" s="104"/>
      <c r="AE9" s="104"/>
      <c r="AF9" s="104"/>
      <c r="AG9" s="43">
        <f>(SUM(O9:AF9)/9)*10</f>
        <v>0</v>
      </c>
      <c r="AH9" s="104"/>
      <c r="AI9" s="104"/>
      <c r="AJ9" s="104"/>
      <c r="AK9" s="104"/>
      <c r="AL9" s="104"/>
      <c r="AM9" s="104"/>
      <c r="AN9" s="104"/>
      <c r="AO9" s="104"/>
      <c r="AP9" s="104"/>
      <c r="AQ9" s="104"/>
      <c r="AR9" s="104"/>
      <c r="AS9" s="104"/>
      <c r="AT9" s="43">
        <f>(SUM(AH9:AS9)/6)*10</f>
        <v>0</v>
      </c>
      <c r="AU9" s="104"/>
      <c r="AV9" s="104"/>
      <c r="AW9" s="104"/>
      <c r="AX9" s="104"/>
      <c r="AY9" s="13"/>
      <c r="AZ9" s="13"/>
      <c r="BA9" s="42">
        <f>SUM(AU9:AZ9)/30 * 100</f>
        <v>0</v>
      </c>
    </row>
    <row r="10" spans="1:53" s="8" customFormat="1" ht="18.75" x14ac:dyDescent="0.3">
      <c r="A10" s="34">
        <v>2</v>
      </c>
      <c r="B10" s="10">
        <f>'Daftar Peserta PLP'!B8</f>
        <v>0</v>
      </c>
      <c r="C10" s="10">
        <f>'Daftar Peserta PLP'!C8</f>
        <v>0</v>
      </c>
      <c r="D10" s="14"/>
      <c r="E10" s="14"/>
      <c r="F10" s="14"/>
      <c r="G10" s="43">
        <f t="shared" ref="G10:G18" si="0">(SUM(D10:F10)/1.5)*10</f>
        <v>0</v>
      </c>
      <c r="H10" s="14"/>
      <c r="I10" s="14"/>
      <c r="J10" s="14"/>
      <c r="K10" s="14"/>
      <c r="L10" s="14"/>
      <c r="M10" s="14"/>
      <c r="N10" s="43">
        <f t="shared" ref="N10:N18" si="1">SUM(H10:M10)/3*10</f>
        <v>0</v>
      </c>
      <c r="O10" s="13"/>
      <c r="P10" s="13"/>
      <c r="Q10" s="13"/>
      <c r="R10" s="13"/>
      <c r="S10" s="13"/>
      <c r="T10" s="13"/>
      <c r="U10" s="13"/>
      <c r="V10" s="13"/>
      <c r="W10" s="13"/>
      <c r="X10" s="13"/>
      <c r="Y10" s="13"/>
      <c r="Z10" s="13"/>
      <c r="AA10" s="13"/>
      <c r="AB10" s="13"/>
      <c r="AC10" s="13"/>
      <c r="AD10" s="91"/>
      <c r="AE10" s="13"/>
      <c r="AF10" s="13"/>
      <c r="AG10" s="43">
        <f>(SUM(O10:AF10)/9)*10</f>
        <v>0</v>
      </c>
      <c r="AH10" s="13"/>
      <c r="AI10" s="13"/>
      <c r="AJ10" s="13"/>
      <c r="AK10" s="13"/>
      <c r="AL10" s="13"/>
      <c r="AM10" s="13"/>
      <c r="AN10" s="13"/>
      <c r="AO10" s="13"/>
      <c r="AP10" s="13"/>
      <c r="AQ10" s="13"/>
      <c r="AR10" s="13"/>
      <c r="AS10" s="13"/>
      <c r="AT10" s="43">
        <f t="shared" ref="AT10:AT18" si="2">(SUM(AH10:AS10)/6)*10</f>
        <v>0</v>
      </c>
      <c r="AU10" s="13"/>
      <c r="AV10" s="13"/>
      <c r="AW10" s="13"/>
      <c r="AX10" s="13"/>
      <c r="AY10" s="13"/>
      <c r="AZ10" s="13"/>
      <c r="BA10" s="42">
        <f t="shared" ref="BA10:BA18" si="3">SUM(AU10:AZ10)/30 * 100</f>
        <v>0</v>
      </c>
    </row>
    <row r="11" spans="1:53" s="8" customFormat="1" ht="18.75" x14ac:dyDescent="0.3">
      <c r="A11" s="34">
        <v>3</v>
      </c>
      <c r="B11" s="10">
        <f>'Daftar Peserta PLP'!B9</f>
        <v>0</v>
      </c>
      <c r="C11" s="10">
        <f>'Daftar Peserta PLP'!C9</f>
        <v>0</v>
      </c>
      <c r="D11" s="14"/>
      <c r="E11" s="14"/>
      <c r="F11" s="14"/>
      <c r="G11" s="43">
        <f t="shared" si="0"/>
        <v>0</v>
      </c>
      <c r="H11" s="14"/>
      <c r="I11" s="14"/>
      <c r="J11" s="14"/>
      <c r="K11" s="14"/>
      <c r="L11" s="14"/>
      <c r="M11" s="14"/>
      <c r="N11" s="43">
        <f t="shared" si="1"/>
        <v>0</v>
      </c>
      <c r="O11" s="13"/>
      <c r="P11" s="13"/>
      <c r="Q11" s="13"/>
      <c r="R11" s="13"/>
      <c r="S11" s="13"/>
      <c r="T11" s="13"/>
      <c r="U11" s="13"/>
      <c r="V11" s="13"/>
      <c r="W11" s="13"/>
      <c r="X11" s="13"/>
      <c r="Y11" s="13"/>
      <c r="Z11" s="13"/>
      <c r="AA11" s="13"/>
      <c r="AB11" s="13"/>
      <c r="AC11" s="13"/>
      <c r="AD11" s="91"/>
      <c r="AE11" s="13"/>
      <c r="AF11" s="13"/>
      <c r="AG11" s="43">
        <f t="shared" ref="AG10:AG18" si="4">(SUM(O11:AF11)/9)*10</f>
        <v>0</v>
      </c>
      <c r="AH11" s="13"/>
      <c r="AI11" s="13"/>
      <c r="AJ11" s="13"/>
      <c r="AK11" s="13"/>
      <c r="AL11" s="13"/>
      <c r="AM11" s="13"/>
      <c r="AN11" s="13"/>
      <c r="AO11" s="13"/>
      <c r="AP11" s="13"/>
      <c r="AQ11" s="13"/>
      <c r="AR11" s="13"/>
      <c r="AS11" s="13"/>
      <c r="AT11" s="43">
        <f t="shared" si="2"/>
        <v>0</v>
      </c>
      <c r="AU11" s="13"/>
      <c r="AV11" s="13"/>
      <c r="AW11" s="13"/>
      <c r="AX11" s="13"/>
      <c r="AY11" s="13"/>
      <c r="AZ11" s="13"/>
      <c r="BA11" s="42">
        <f t="shared" si="3"/>
        <v>0</v>
      </c>
    </row>
    <row r="12" spans="1:53" s="8" customFormat="1" ht="18.75" x14ac:dyDescent="0.3">
      <c r="A12" s="34">
        <v>4</v>
      </c>
      <c r="B12" s="10">
        <f>'Daftar Peserta PLP'!B10</f>
        <v>0</v>
      </c>
      <c r="C12" s="10">
        <f>'Daftar Peserta PLP'!C10</f>
        <v>0</v>
      </c>
      <c r="D12" s="14"/>
      <c r="E12" s="14"/>
      <c r="F12" s="14"/>
      <c r="G12" s="43">
        <f t="shared" si="0"/>
        <v>0</v>
      </c>
      <c r="H12" s="14"/>
      <c r="I12" s="14"/>
      <c r="J12" s="14"/>
      <c r="K12" s="14"/>
      <c r="L12" s="14"/>
      <c r="M12" s="14"/>
      <c r="N12" s="43">
        <f t="shared" si="1"/>
        <v>0</v>
      </c>
      <c r="O12" s="13"/>
      <c r="P12" s="13"/>
      <c r="Q12" s="13"/>
      <c r="R12" s="13"/>
      <c r="S12" s="13"/>
      <c r="T12" s="13"/>
      <c r="U12" s="13"/>
      <c r="V12" s="13"/>
      <c r="W12" s="13"/>
      <c r="X12" s="13"/>
      <c r="Y12" s="13"/>
      <c r="Z12" s="13"/>
      <c r="AA12" s="13"/>
      <c r="AB12" s="13"/>
      <c r="AC12" s="13"/>
      <c r="AD12" s="91"/>
      <c r="AE12" s="13"/>
      <c r="AF12" s="13"/>
      <c r="AG12" s="43">
        <f t="shared" si="4"/>
        <v>0</v>
      </c>
      <c r="AH12" s="13"/>
      <c r="AI12" s="13"/>
      <c r="AJ12" s="13"/>
      <c r="AK12" s="13"/>
      <c r="AL12" s="13"/>
      <c r="AM12" s="13"/>
      <c r="AN12" s="13"/>
      <c r="AO12" s="13"/>
      <c r="AP12" s="13"/>
      <c r="AQ12" s="13"/>
      <c r="AR12" s="13"/>
      <c r="AS12" s="13"/>
      <c r="AT12" s="43">
        <f t="shared" si="2"/>
        <v>0</v>
      </c>
      <c r="AU12" s="13"/>
      <c r="AV12" s="13"/>
      <c r="AW12" s="13"/>
      <c r="AX12" s="13"/>
      <c r="AY12" s="13"/>
      <c r="AZ12" s="13"/>
      <c r="BA12" s="42">
        <f t="shared" si="3"/>
        <v>0</v>
      </c>
    </row>
    <row r="13" spans="1:53" s="8" customFormat="1" ht="18.75" x14ac:dyDescent="0.3">
      <c r="A13" s="34">
        <v>5</v>
      </c>
      <c r="B13" s="10">
        <f>'Daftar Peserta PLP'!B11</f>
        <v>0</v>
      </c>
      <c r="C13" s="10">
        <f>'Daftar Peserta PLP'!C11</f>
        <v>0</v>
      </c>
      <c r="D13" s="14"/>
      <c r="E13" s="14"/>
      <c r="F13" s="14"/>
      <c r="G13" s="43">
        <f t="shared" si="0"/>
        <v>0</v>
      </c>
      <c r="H13" s="14"/>
      <c r="I13" s="14"/>
      <c r="J13" s="14"/>
      <c r="K13" s="14"/>
      <c r="L13" s="14"/>
      <c r="M13" s="14"/>
      <c r="N13" s="43">
        <f t="shared" si="1"/>
        <v>0</v>
      </c>
      <c r="O13" s="13"/>
      <c r="P13" s="13"/>
      <c r="Q13" s="13"/>
      <c r="R13" s="13"/>
      <c r="S13" s="13"/>
      <c r="T13" s="13"/>
      <c r="U13" s="13"/>
      <c r="V13" s="13"/>
      <c r="W13" s="13"/>
      <c r="X13" s="13"/>
      <c r="Y13" s="13"/>
      <c r="Z13" s="13"/>
      <c r="AA13" s="13"/>
      <c r="AB13" s="13"/>
      <c r="AC13" s="13"/>
      <c r="AD13" s="91"/>
      <c r="AE13" s="13"/>
      <c r="AF13" s="13"/>
      <c r="AG13" s="43">
        <f t="shared" si="4"/>
        <v>0</v>
      </c>
      <c r="AH13" s="13"/>
      <c r="AI13" s="13"/>
      <c r="AJ13" s="13"/>
      <c r="AK13" s="13"/>
      <c r="AL13" s="13"/>
      <c r="AM13" s="13"/>
      <c r="AN13" s="13"/>
      <c r="AO13" s="13"/>
      <c r="AP13" s="13"/>
      <c r="AQ13" s="13"/>
      <c r="AR13" s="13"/>
      <c r="AS13" s="13"/>
      <c r="AT13" s="43">
        <f t="shared" si="2"/>
        <v>0</v>
      </c>
      <c r="AU13" s="13"/>
      <c r="AV13" s="13"/>
      <c r="AW13" s="13"/>
      <c r="AX13" s="13"/>
      <c r="AY13" s="13"/>
      <c r="AZ13" s="13"/>
      <c r="BA13" s="42">
        <f t="shared" si="3"/>
        <v>0</v>
      </c>
    </row>
    <row r="14" spans="1:53" s="8" customFormat="1" ht="18.75" x14ac:dyDescent="0.3">
      <c r="A14" s="34">
        <v>6</v>
      </c>
      <c r="B14" s="10">
        <f>'Daftar Peserta PLP'!B12</f>
        <v>0</v>
      </c>
      <c r="C14" s="10">
        <f>'Daftar Peserta PLP'!C12</f>
        <v>0</v>
      </c>
      <c r="D14" s="14"/>
      <c r="E14" s="14"/>
      <c r="F14" s="14"/>
      <c r="G14" s="43">
        <f t="shared" si="0"/>
        <v>0</v>
      </c>
      <c r="H14" s="14"/>
      <c r="I14" s="14"/>
      <c r="J14" s="14"/>
      <c r="K14" s="14"/>
      <c r="L14" s="14"/>
      <c r="M14" s="14"/>
      <c r="N14" s="43">
        <f t="shared" si="1"/>
        <v>0</v>
      </c>
      <c r="O14" s="13"/>
      <c r="P14" s="13"/>
      <c r="Q14" s="13"/>
      <c r="R14" s="13"/>
      <c r="S14" s="13"/>
      <c r="T14" s="13"/>
      <c r="U14" s="13"/>
      <c r="V14" s="13"/>
      <c r="W14" s="13"/>
      <c r="X14" s="13"/>
      <c r="Y14" s="13"/>
      <c r="Z14" s="13"/>
      <c r="AA14" s="13"/>
      <c r="AB14" s="13"/>
      <c r="AC14" s="13"/>
      <c r="AD14" s="91"/>
      <c r="AE14" s="13"/>
      <c r="AF14" s="13"/>
      <c r="AG14" s="43">
        <f t="shared" si="4"/>
        <v>0</v>
      </c>
      <c r="AH14" s="13"/>
      <c r="AI14" s="13"/>
      <c r="AJ14" s="13"/>
      <c r="AK14" s="13"/>
      <c r="AL14" s="13"/>
      <c r="AM14" s="13"/>
      <c r="AN14" s="13"/>
      <c r="AO14" s="13"/>
      <c r="AP14" s="13"/>
      <c r="AQ14" s="13"/>
      <c r="AR14" s="13"/>
      <c r="AS14" s="13"/>
      <c r="AT14" s="43">
        <f t="shared" si="2"/>
        <v>0</v>
      </c>
      <c r="AU14" s="13"/>
      <c r="AV14" s="13"/>
      <c r="AW14" s="13"/>
      <c r="AX14" s="13"/>
      <c r="AY14" s="13"/>
      <c r="AZ14" s="13"/>
      <c r="BA14" s="42">
        <f t="shared" si="3"/>
        <v>0</v>
      </c>
    </row>
    <row r="15" spans="1:53" s="8" customFormat="1" ht="18.75" x14ac:dyDescent="0.3">
      <c r="A15" s="34">
        <v>7</v>
      </c>
      <c r="B15" s="10">
        <f>'Daftar Peserta PLP'!B13</f>
        <v>0</v>
      </c>
      <c r="C15" s="10">
        <f>'Daftar Peserta PLP'!C13</f>
        <v>0</v>
      </c>
      <c r="D15" s="14"/>
      <c r="E15" s="14"/>
      <c r="F15" s="14"/>
      <c r="G15" s="43">
        <f t="shared" si="0"/>
        <v>0</v>
      </c>
      <c r="H15" s="14"/>
      <c r="I15" s="14"/>
      <c r="J15" s="14"/>
      <c r="K15" s="14"/>
      <c r="L15" s="14"/>
      <c r="M15" s="14"/>
      <c r="N15" s="43">
        <f t="shared" si="1"/>
        <v>0</v>
      </c>
      <c r="O15" s="13"/>
      <c r="P15" s="13"/>
      <c r="Q15" s="13"/>
      <c r="R15" s="13"/>
      <c r="S15" s="13"/>
      <c r="T15" s="13"/>
      <c r="U15" s="13"/>
      <c r="V15" s="13"/>
      <c r="W15" s="13"/>
      <c r="X15" s="13"/>
      <c r="Y15" s="13"/>
      <c r="Z15" s="13"/>
      <c r="AA15" s="13"/>
      <c r="AB15" s="13"/>
      <c r="AC15" s="13"/>
      <c r="AD15" s="91"/>
      <c r="AE15" s="13"/>
      <c r="AF15" s="13"/>
      <c r="AG15" s="43">
        <f t="shared" si="4"/>
        <v>0</v>
      </c>
      <c r="AH15" s="13"/>
      <c r="AI15" s="13"/>
      <c r="AJ15" s="13"/>
      <c r="AK15" s="13"/>
      <c r="AL15" s="13"/>
      <c r="AM15" s="13"/>
      <c r="AN15" s="13"/>
      <c r="AO15" s="13"/>
      <c r="AP15" s="13"/>
      <c r="AQ15" s="13"/>
      <c r="AR15" s="13"/>
      <c r="AS15" s="13"/>
      <c r="AT15" s="43">
        <f t="shared" si="2"/>
        <v>0</v>
      </c>
      <c r="AU15" s="13"/>
      <c r="AV15" s="13"/>
      <c r="AW15" s="13"/>
      <c r="AX15" s="13"/>
      <c r="AY15" s="13"/>
      <c r="AZ15" s="13"/>
      <c r="BA15" s="42">
        <f t="shared" si="3"/>
        <v>0</v>
      </c>
    </row>
    <row r="16" spans="1:53" s="8" customFormat="1" ht="18.75" x14ac:dyDescent="0.3">
      <c r="A16" s="34">
        <v>8</v>
      </c>
      <c r="B16" s="10">
        <f>'Daftar Peserta PLP'!B14</f>
        <v>0</v>
      </c>
      <c r="C16" s="10">
        <f>'Daftar Peserta PLP'!C14</f>
        <v>0</v>
      </c>
      <c r="D16" s="14"/>
      <c r="E16" s="14"/>
      <c r="F16" s="14"/>
      <c r="G16" s="43">
        <f t="shared" si="0"/>
        <v>0</v>
      </c>
      <c r="H16" s="14"/>
      <c r="I16" s="14"/>
      <c r="J16" s="14"/>
      <c r="K16" s="14"/>
      <c r="L16" s="14"/>
      <c r="M16" s="14"/>
      <c r="N16" s="43">
        <f t="shared" si="1"/>
        <v>0</v>
      </c>
      <c r="O16" s="13"/>
      <c r="P16" s="13"/>
      <c r="Q16" s="13"/>
      <c r="R16" s="13"/>
      <c r="S16" s="13"/>
      <c r="T16" s="13"/>
      <c r="U16" s="13"/>
      <c r="V16" s="13"/>
      <c r="W16" s="13"/>
      <c r="X16" s="13"/>
      <c r="Y16" s="13"/>
      <c r="Z16" s="13"/>
      <c r="AA16" s="13"/>
      <c r="AB16" s="13"/>
      <c r="AC16" s="13"/>
      <c r="AD16" s="91"/>
      <c r="AE16" s="13"/>
      <c r="AF16" s="13"/>
      <c r="AG16" s="43">
        <f t="shared" si="4"/>
        <v>0</v>
      </c>
      <c r="AH16" s="13"/>
      <c r="AI16" s="13"/>
      <c r="AJ16" s="13"/>
      <c r="AK16" s="13"/>
      <c r="AL16" s="13"/>
      <c r="AM16" s="13"/>
      <c r="AN16" s="13"/>
      <c r="AO16" s="13"/>
      <c r="AP16" s="13"/>
      <c r="AQ16" s="13"/>
      <c r="AR16" s="13"/>
      <c r="AS16" s="13"/>
      <c r="AT16" s="43">
        <f t="shared" si="2"/>
        <v>0</v>
      </c>
      <c r="AU16" s="13"/>
      <c r="AV16" s="13"/>
      <c r="AW16" s="13"/>
      <c r="AX16" s="13"/>
      <c r="AY16" s="13"/>
      <c r="AZ16" s="13"/>
      <c r="BA16" s="42">
        <f t="shared" si="3"/>
        <v>0</v>
      </c>
    </row>
    <row r="17" spans="1:53" s="8" customFormat="1" ht="18.75" x14ac:dyDescent="0.3">
      <c r="A17" s="34">
        <v>9</v>
      </c>
      <c r="B17" s="10">
        <f>'Daftar Peserta PLP'!B15</f>
        <v>0</v>
      </c>
      <c r="C17" s="10">
        <f>'Daftar Peserta PLP'!C15</f>
        <v>0</v>
      </c>
      <c r="D17" s="14"/>
      <c r="E17" s="14"/>
      <c r="F17" s="14"/>
      <c r="G17" s="43">
        <f t="shared" si="0"/>
        <v>0</v>
      </c>
      <c r="H17" s="14"/>
      <c r="I17" s="14"/>
      <c r="J17" s="14"/>
      <c r="K17" s="14"/>
      <c r="L17" s="14"/>
      <c r="M17" s="14"/>
      <c r="N17" s="43">
        <f t="shared" si="1"/>
        <v>0</v>
      </c>
      <c r="O17" s="13"/>
      <c r="P17" s="13"/>
      <c r="Q17" s="13"/>
      <c r="R17" s="13"/>
      <c r="S17" s="13"/>
      <c r="T17" s="13"/>
      <c r="U17" s="13"/>
      <c r="V17" s="13"/>
      <c r="W17" s="13"/>
      <c r="X17" s="13"/>
      <c r="Y17" s="13"/>
      <c r="Z17" s="13"/>
      <c r="AA17" s="13"/>
      <c r="AB17" s="13"/>
      <c r="AC17" s="13"/>
      <c r="AD17" s="91"/>
      <c r="AE17" s="13"/>
      <c r="AF17" s="13"/>
      <c r="AG17" s="43">
        <f t="shared" si="4"/>
        <v>0</v>
      </c>
      <c r="AH17" s="13"/>
      <c r="AI17" s="13"/>
      <c r="AJ17" s="13"/>
      <c r="AK17" s="13"/>
      <c r="AL17" s="13"/>
      <c r="AM17" s="13"/>
      <c r="AN17" s="13"/>
      <c r="AO17" s="13"/>
      <c r="AP17" s="13"/>
      <c r="AQ17" s="13"/>
      <c r="AR17" s="13"/>
      <c r="AS17" s="13"/>
      <c r="AT17" s="43">
        <f t="shared" si="2"/>
        <v>0</v>
      </c>
      <c r="AU17" s="13"/>
      <c r="AV17" s="13"/>
      <c r="AW17" s="13"/>
      <c r="AX17" s="13"/>
      <c r="AY17" s="13"/>
      <c r="AZ17" s="13"/>
      <c r="BA17" s="42">
        <f t="shared" si="3"/>
        <v>0</v>
      </c>
    </row>
    <row r="18" spans="1:53" s="8" customFormat="1" ht="18.75" x14ac:dyDescent="0.3">
      <c r="A18" s="34">
        <v>10</v>
      </c>
      <c r="B18" s="10">
        <f>'Daftar Peserta PLP'!B16</f>
        <v>0</v>
      </c>
      <c r="C18" s="10">
        <f>'Daftar Peserta PLP'!C16</f>
        <v>0</v>
      </c>
      <c r="D18" s="14"/>
      <c r="E18" s="14"/>
      <c r="F18" s="14"/>
      <c r="G18" s="43">
        <f t="shared" si="0"/>
        <v>0</v>
      </c>
      <c r="H18" s="14"/>
      <c r="I18" s="14"/>
      <c r="J18" s="14"/>
      <c r="K18" s="14"/>
      <c r="L18" s="14"/>
      <c r="M18" s="14"/>
      <c r="N18" s="43">
        <f t="shared" si="1"/>
        <v>0</v>
      </c>
      <c r="O18" s="13"/>
      <c r="P18" s="13"/>
      <c r="Q18" s="13"/>
      <c r="R18" s="13"/>
      <c r="S18" s="13"/>
      <c r="T18" s="13"/>
      <c r="U18" s="13"/>
      <c r="V18" s="13"/>
      <c r="W18" s="13"/>
      <c r="X18" s="13"/>
      <c r="Y18" s="13"/>
      <c r="Z18" s="13"/>
      <c r="AA18" s="13"/>
      <c r="AB18" s="13"/>
      <c r="AC18" s="13"/>
      <c r="AD18" s="91"/>
      <c r="AE18" s="13"/>
      <c r="AF18" s="13"/>
      <c r="AG18" s="43">
        <f t="shared" si="4"/>
        <v>0</v>
      </c>
      <c r="AH18" s="103"/>
      <c r="AI18" s="103"/>
      <c r="AJ18" s="103"/>
      <c r="AK18" s="13"/>
      <c r="AL18" s="13"/>
      <c r="AM18" s="13"/>
      <c r="AN18" s="13"/>
      <c r="AO18" s="13"/>
      <c r="AP18" s="13"/>
      <c r="AQ18" s="13"/>
      <c r="AR18" s="13"/>
      <c r="AS18" s="13"/>
      <c r="AT18" s="43">
        <f t="shared" si="2"/>
        <v>0</v>
      </c>
      <c r="AU18" s="13"/>
      <c r="AV18" s="13"/>
      <c r="AW18" s="13"/>
      <c r="AX18" s="13"/>
      <c r="AY18" s="13"/>
      <c r="AZ18" s="13"/>
      <c r="BA18" s="42">
        <f>SUM(AU18:AZ18)/30 * 100</f>
        <v>0</v>
      </c>
    </row>
    <row r="20" spans="1:53" x14ac:dyDescent="0.25">
      <c r="A20" t="s">
        <v>27</v>
      </c>
    </row>
    <row r="21" spans="1:53" ht="18.75" x14ac:dyDescent="0.3">
      <c r="B21" s="25" t="s">
        <v>88</v>
      </c>
    </row>
    <row r="22" spans="1:53" ht="18.75" x14ac:dyDescent="0.3">
      <c r="B22" s="25" t="s">
        <v>30</v>
      </c>
    </row>
    <row r="23" spans="1:53" ht="15.75" x14ac:dyDescent="0.25">
      <c r="B23" s="17" t="s">
        <v>31</v>
      </c>
      <c r="C23" s="2" t="s">
        <v>36</v>
      </c>
    </row>
    <row r="24" spans="1:53" ht="15.75" x14ac:dyDescent="0.25">
      <c r="B24" s="17" t="s">
        <v>32</v>
      </c>
      <c r="C24" s="2" t="s">
        <v>37</v>
      </c>
    </row>
    <row r="25" spans="1:53" ht="15.75" x14ac:dyDescent="0.25">
      <c r="B25" s="17" t="s">
        <v>33</v>
      </c>
      <c r="C25" s="2" t="s">
        <v>38</v>
      </c>
    </row>
    <row r="26" spans="1:53" ht="15.75" x14ac:dyDescent="0.25">
      <c r="B26" s="17" t="s">
        <v>34</v>
      </c>
      <c r="C26" s="2" t="s">
        <v>39</v>
      </c>
    </row>
    <row r="27" spans="1:53" ht="15.75" x14ac:dyDescent="0.25">
      <c r="B27" s="17" t="s">
        <v>35</v>
      </c>
      <c r="C27" s="2" t="s">
        <v>40</v>
      </c>
    </row>
  </sheetData>
  <mergeCells count="28">
    <mergeCell ref="AN7:AP7"/>
    <mergeCell ref="AQ7:AS7"/>
    <mergeCell ref="AT7:AT8"/>
    <mergeCell ref="X7:Z7"/>
    <mergeCell ref="AA7:AC7"/>
    <mergeCell ref="AD7:AF7"/>
    <mergeCell ref="AH7:AJ7"/>
    <mergeCell ref="AK7:AM7"/>
    <mergeCell ref="BA6:BA8"/>
    <mergeCell ref="A6:A8"/>
    <mergeCell ref="B6:B8"/>
    <mergeCell ref="C6:C8"/>
    <mergeCell ref="D6:AZ6"/>
    <mergeCell ref="U7:W7"/>
    <mergeCell ref="D7:F7"/>
    <mergeCell ref="G7:G8"/>
    <mergeCell ref="H7:J7"/>
    <mergeCell ref="K7:M7"/>
    <mergeCell ref="N7:N8"/>
    <mergeCell ref="O7:Q7"/>
    <mergeCell ref="R7:T7"/>
    <mergeCell ref="AG7:AG8"/>
    <mergeCell ref="AU7:AZ7"/>
    <mergeCell ref="A1:G1"/>
    <mergeCell ref="B2:C2"/>
    <mergeCell ref="B3:C3"/>
    <mergeCell ref="B4:C4"/>
    <mergeCell ref="B5:C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topLeftCell="C7" zoomScale="90" zoomScaleNormal="90" workbookViewId="0">
      <selection activeCell="M24" sqref="M24"/>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67" t="s">
        <v>103</v>
      </c>
      <c r="B1" s="67"/>
      <c r="C1" s="67"/>
      <c r="D1" s="67"/>
      <c r="E1" s="67"/>
    </row>
    <row r="2" spans="1:15" s="1" customFormat="1" ht="15.75" x14ac:dyDescent="0.25">
      <c r="A2" s="2" t="s">
        <v>7</v>
      </c>
      <c r="B2" s="52">
        <f>'Daftar Peserta PLP'!B2:C2</f>
        <v>0</v>
      </c>
      <c r="C2" s="52"/>
    </row>
    <row r="3" spans="1:15" s="1" customFormat="1" ht="15.75" x14ac:dyDescent="0.25">
      <c r="A3" s="2" t="s">
        <v>4</v>
      </c>
      <c r="B3" s="52">
        <f>'Daftar Peserta PLP'!B3:C3</f>
        <v>0</v>
      </c>
      <c r="C3" s="52"/>
    </row>
    <row r="4" spans="1:15" s="1" customFormat="1" ht="15.75" x14ac:dyDescent="0.25">
      <c r="A4" s="2" t="s">
        <v>5</v>
      </c>
      <c r="B4" s="52">
        <f>'Daftar Peserta PLP'!B4:C4</f>
        <v>0</v>
      </c>
      <c r="C4" s="52"/>
      <c r="E4" s="19"/>
    </row>
    <row r="5" spans="1:15" s="1" customFormat="1" ht="15.75" x14ac:dyDescent="0.25">
      <c r="A5" s="2" t="s">
        <v>6</v>
      </c>
      <c r="B5" s="68">
        <f>'Porto#1(Guru, Lamp 14-18)'!B5:C5</f>
        <v>0</v>
      </c>
      <c r="C5" s="68"/>
    </row>
    <row r="6" spans="1:15" s="1" customFormat="1" ht="15.75" x14ac:dyDescent="0.25">
      <c r="E6" s="35"/>
      <c r="F6" s="35"/>
      <c r="G6" s="35"/>
      <c r="H6" s="35"/>
      <c r="I6" s="35"/>
      <c r="J6" s="35"/>
      <c r="K6" s="35"/>
      <c r="L6" s="35"/>
      <c r="M6" s="35"/>
    </row>
    <row r="7" spans="1:15" s="1" customFormat="1" ht="15.75" x14ac:dyDescent="0.25">
      <c r="A7" s="56" t="s">
        <v>0</v>
      </c>
      <c r="B7" s="56" t="s">
        <v>1</v>
      </c>
      <c r="C7" s="56" t="s">
        <v>3</v>
      </c>
      <c r="D7" s="61" t="s">
        <v>19</v>
      </c>
      <c r="E7" s="61"/>
      <c r="F7" s="61"/>
      <c r="G7" s="61"/>
      <c r="H7" s="61"/>
      <c r="I7" s="61"/>
      <c r="J7" s="61"/>
      <c r="K7" s="61"/>
      <c r="L7" s="61"/>
      <c r="M7" s="61"/>
      <c r="N7" s="63" t="s">
        <v>18</v>
      </c>
      <c r="O7" s="63" t="s">
        <v>42</v>
      </c>
    </row>
    <row r="8" spans="1:15" s="7" customFormat="1" ht="15.75" x14ac:dyDescent="0.25">
      <c r="A8" s="56"/>
      <c r="B8" s="56"/>
      <c r="C8" s="56"/>
      <c r="D8" s="32" t="s">
        <v>8</v>
      </c>
      <c r="E8" s="32" t="s">
        <v>9</v>
      </c>
      <c r="F8" s="32" t="s">
        <v>10</v>
      </c>
      <c r="G8" s="32" t="s">
        <v>11</v>
      </c>
      <c r="H8" s="32" t="s">
        <v>12</v>
      </c>
      <c r="I8" s="32" t="s">
        <v>13</v>
      </c>
      <c r="J8" s="32" t="s">
        <v>14</v>
      </c>
      <c r="K8" s="32" t="s">
        <v>15</v>
      </c>
      <c r="L8" s="32" t="s">
        <v>16</v>
      </c>
      <c r="M8" s="32" t="s">
        <v>17</v>
      </c>
      <c r="N8" s="64"/>
      <c r="O8" s="64"/>
    </row>
    <row r="9" spans="1:15" s="1" customFormat="1" ht="15.75" x14ac:dyDescent="0.25">
      <c r="A9" s="34">
        <v>1</v>
      </c>
      <c r="B9" s="11">
        <f>'Daftar Peserta PLP'!B7</f>
        <v>0</v>
      </c>
      <c r="C9" s="11">
        <f>'Daftar Peserta PLP'!C7</f>
        <v>0</v>
      </c>
      <c r="D9" s="13"/>
      <c r="E9" s="13"/>
      <c r="F9" s="13"/>
      <c r="G9" s="13"/>
      <c r="H9" s="13"/>
      <c r="I9" s="13"/>
      <c r="J9" s="13"/>
      <c r="K9" s="13"/>
      <c r="L9" s="13"/>
      <c r="M9" s="13"/>
      <c r="N9" s="12">
        <f>SUM(D9:M9)</f>
        <v>0</v>
      </c>
      <c r="O9" s="16">
        <f>N9*2</f>
        <v>0</v>
      </c>
    </row>
    <row r="10" spans="1:15" s="1" customFormat="1" ht="15.75" x14ac:dyDescent="0.25">
      <c r="A10" s="34">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N10*2</f>
        <v>0</v>
      </c>
    </row>
    <row r="11" spans="1:15" s="1" customFormat="1" ht="15.75" x14ac:dyDescent="0.25">
      <c r="A11" s="34">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4">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4">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4">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4">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4">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4">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4">
        <v>10</v>
      </c>
      <c r="B18" s="11">
        <f>'Daftar Peserta PLP'!B16</f>
        <v>0</v>
      </c>
      <c r="C18" s="11">
        <f>'Daftar Peserta PLP'!C16</f>
        <v>0</v>
      </c>
      <c r="D18" s="13"/>
      <c r="E18" s="13"/>
      <c r="F18" s="13"/>
      <c r="G18" s="13"/>
      <c r="H18" s="13"/>
      <c r="I18" s="13"/>
      <c r="J18" s="13"/>
      <c r="K18" s="13"/>
      <c r="L18" s="13"/>
      <c r="M18" s="13"/>
      <c r="N18" s="12">
        <f>SUM(D18:M18)</f>
        <v>0</v>
      </c>
      <c r="O18" s="16">
        <f t="shared" si="1"/>
        <v>0</v>
      </c>
    </row>
    <row r="19" spans="1:15" s="1" customFormat="1" ht="15.75" x14ac:dyDescent="0.25">
      <c r="A19" s="2" t="s">
        <v>20</v>
      </c>
      <c r="B19" s="1" t="s">
        <v>50</v>
      </c>
    </row>
    <row r="20" spans="1:15" s="1" customFormat="1" ht="15.75" x14ac:dyDescent="0.25">
      <c r="A20" s="56" t="s">
        <v>51</v>
      </c>
      <c r="B20" s="6" t="s">
        <v>55</v>
      </c>
      <c r="C20" s="6"/>
    </row>
    <row r="21" spans="1:15" s="1" customFormat="1" ht="15.75" x14ac:dyDescent="0.25">
      <c r="A21" s="56"/>
      <c r="B21" s="6" t="s">
        <v>56</v>
      </c>
      <c r="C21" s="6"/>
    </row>
    <row r="22" spans="1:15" s="1" customFormat="1" ht="15.75" x14ac:dyDescent="0.25">
      <c r="A22" s="56"/>
      <c r="B22" s="6" t="s">
        <v>57</v>
      </c>
      <c r="C22" s="6"/>
    </row>
    <row r="23" spans="1:15" s="1" customFormat="1" ht="15.75" x14ac:dyDescent="0.25">
      <c r="A23" s="56" t="s">
        <v>52</v>
      </c>
      <c r="B23" s="6" t="s">
        <v>21</v>
      </c>
      <c r="C23" s="6"/>
    </row>
    <row r="24" spans="1:15" s="8" customFormat="1" ht="15.75" x14ac:dyDescent="0.25">
      <c r="A24" s="56"/>
      <c r="B24" s="6" t="s">
        <v>22</v>
      </c>
      <c r="C24" s="26"/>
    </row>
    <row r="25" spans="1:15" s="8" customFormat="1" ht="15.75" x14ac:dyDescent="0.25">
      <c r="A25" s="56"/>
      <c r="B25" s="65" t="s">
        <v>49</v>
      </c>
      <c r="C25" s="66"/>
    </row>
    <row r="26" spans="1:15" s="8" customFormat="1" ht="15.75" x14ac:dyDescent="0.25">
      <c r="A26" s="62" t="s">
        <v>53</v>
      </c>
      <c r="B26" s="6" t="s">
        <v>23</v>
      </c>
      <c r="C26" s="26"/>
    </row>
    <row r="27" spans="1:15" s="8" customFormat="1" ht="15.75" x14ac:dyDescent="0.25">
      <c r="A27" s="62"/>
      <c r="B27" s="6" t="s">
        <v>58</v>
      </c>
      <c r="C27" s="26"/>
    </row>
    <row r="28" spans="1:15" s="8" customFormat="1" ht="15.75" x14ac:dyDescent="0.25">
      <c r="A28" s="62" t="s">
        <v>54</v>
      </c>
      <c r="B28" s="6" t="s">
        <v>24</v>
      </c>
      <c r="C28" s="26"/>
    </row>
    <row r="29" spans="1:15" s="8" customFormat="1" ht="15.75" x14ac:dyDescent="0.25">
      <c r="A29" s="62"/>
      <c r="B29" s="6" t="s">
        <v>25</v>
      </c>
      <c r="C29" s="26"/>
    </row>
  </sheetData>
  <mergeCells count="16">
    <mergeCell ref="A1:E1"/>
    <mergeCell ref="B2:C2"/>
    <mergeCell ref="B3:C3"/>
    <mergeCell ref="B4:C4"/>
    <mergeCell ref="B5:C5"/>
    <mergeCell ref="A28:A29"/>
    <mergeCell ref="N7:N8"/>
    <mergeCell ref="O7:O8"/>
    <mergeCell ref="A20:A22"/>
    <mergeCell ref="A23:A25"/>
    <mergeCell ref="B25:C25"/>
    <mergeCell ref="A26:A27"/>
    <mergeCell ref="A7:A8"/>
    <mergeCell ref="B7:B8"/>
    <mergeCell ref="C7:C8"/>
    <mergeCell ref="D7:M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27"/>
  <sheetViews>
    <sheetView zoomScale="70" zoomScaleNormal="70" workbookViewId="0">
      <selection activeCell="H18" sqref="H18"/>
    </sheetView>
  </sheetViews>
  <sheetFormatPr defaultRowHeight="15" x14ac:dyDescent="0.25"/>
  <cols>
    <col min="1" max="1" width="15.42578125" customWidth="1"/>
    <col min="2" max="2" width="18.7109375" customWidth="1"/>
    <col min="3" max="3" width="54.85546875" customWidth="1"/>
    <col min="4" max="4" width="13.7109375" style="39" customWidth="1"/>
    <col min="5" max="5" width="15.140625" style="39" customWidth="1"/>
    <col min="6" max="7" width="14.140625" style="39" customWidth="1"/>
    <col min="8" max="8" width="15.140625" style="39" customWidth="1"/>
    <col min="9" max="9" width="14.140625" style="39" customWidth="1"/>
    <col min="10" max="10" width="12.7109375" customWidth="1"/>
    <col min="11" max="11" width="13.7109375" style="39" customWidth="1"/>
    <col min="12" max="12" width="12.7109375" style="39" customWidth="1"/>
    <col min="13" max="13" width="13.5703125" style="39" customWidth="1"/>
    <col min="14" max="16" width="15.140625" style="39" customWidth="1"/>
    <col min="17" max="19" width="14.85546875" style="39" customWidth="1"/>
    <col min="20" max="22" width="15.42578125" style="39" customWidth="1"/>
    <col min="23" max="24" width="15.42578125" style="92" customWidth="1"/>
    <col min="25" max="25" width="15.42578125" style="93" customWidth="1"/>
    <col min="26" max="28" width="15.42578125" style="39" customWidth="1"/>
    <col min="29" max="42" width="15.42578125" customWidth="1"/>
    <col min="43" max="45" width="14.140625" style="39" customWidth="1"/>
    <col min="46" max="46" width="12.7109375" style="39" customWidth="1"/>
    <col min="47" max="47" width="14" style="39" customWidth="1"/>
    <col min="48" max="48" width="12.7109375" style="39" customWidth="1"/>
    <col min="49" max="49" width="12.5703125" customWidth="1"/>
    <col min="50" max="50" width="14" customWidth="1"/>
    <col min="51" max="51" width="16.28515625" customWidth="1"/>
    <col min="52" max="52" width="12.140625" customWidth="1"/>
    <col min="53" max="53" width="12.85546875" customWidth="1"/>
    <col min="54" max="54" width="16.85546875" customWidth="1"/>
    <col min="55" max="55" width="12.42578125" customWidth="1"/>
  </cols>
  <sheetData>
    <row r="1" spans="1:55" s="1" customFormat="1" ht="18.75" x14ac:dyDescent="0.3">
      <c r="A1" s="51" t="s">
        <v>104</v>
      </c>
      <c r="B1" s="51"/>
      <c r="C1" s="51"/>
      <c r="D1" s="46"/>
      <c r="E1" s="46"/>
      <c r="F1" s="46"/>
      <c r="G1" s="46"/>
      <c r="H1" s="46"/>
      <c r="I1" s="46"/>
      <c r="K1" s="46"/>
      <c r="L1" s="46"/>
      <c r="M1" s="46"/>
      <c r="N1" s="46"/>
      <c r="O1" s="46"/>
      <c r="P1" s="46"/>
      <c r="Q1" s="46"/>
      <c r="R1" s="46"/>
      <c r="S1" s="46"/>
      <c r="T1" s="46"/>
      <c r="U1" s="46"/>
      <c r="V1" s="46"/>
      <c r="W1" s="40"/>
      <c r="X1" s="40"/>
      <c r="Y1" s="40"/>
      <c r="Z1" s="40"/>
      <c r="AA1" s="46"/>
      <c r="AB1" s="46"/>
      <c r="AQ1" s="46"/>
      <c r="AR1" s="46"/>
      <c r="AS1" s="46"/>
      <c r="AT1" s="46"/>
      <c r="AU1" s="46"/>
      <c r="AV1" s="46"/>
    </row>
    <row r="2" spans="1:55" s="1" customFormat="1" ht="15.75" x14ac:dyDescent="0.25">
      <c r="A2" s="2" t="s">
        <v>7</v>
      </c>
      <c r="B2" s="52">
        <f>'Daftar Peserta PLP'!B2:C2</f>
        <v>0</v>
      </c>
      <c r="C2" s="52"/>
      <c r="D2" s="46"/>
      <c r="E2" s="46"/>
      <c r="F2" s="46"/>
      <c r="G2" s="46"/>
      <c r="H2" s="46"/>
      <c r="I2" s="46"/>
      <c r="K2" s="46"/>
      <c r="L2" s="46"/>
      <c r="M2" s="46"/>
      <c r="N2" s="46"/>
      <c r="O2" s="46"/>
      <c r="P2" s="46"/>
      <c r="Q2" s="46"/>
      <c r="R2" s="46"/>
      <c r="S2" s="46"/>
      <c r="T2" s="46"/>
      <c r="U2" s="46"/>
      <c r="V2" s="46"/>
      <c r="W2" s="40"/>
      <c r="X2" s="40"/>
      <c r="Y2" s="40"/>
      <c r="Z2" s="40"/>
      <c r="AA2" s="46"/>
      <c r="AB2" s="46"/>
      <c r="AQ2" s="46"/>
      <c r="AR2" s="46"/>
      <c r="AS2" s="46"/>
      <c r="AT2" s="46"/>
      <c r="AU2" s="46"/>
      <c r="AV2" s="46"/>
    </row>
    <row r="3" spans="1:55" s="1" customFormat="1" ht="15.75" x14ac:dyDescent="0.25">
      <c r="A3" s="2" t="s">
        <v>4</v>
      </c>
      <c r="B3" s="52">
        <f>'Daftar Peserta PLP'!B3:C3</f>
        <v>0</v>
      </c>
      <c r="C3" s="52"/>
      <c r="D3" s="46"/>
      <c r="E3" s="46"/>
      <c r="F3" s="46"/>
      <c r="G3" s="46"/>
      <c r="H3" s="46"/>
      <c r="I3" s="46"/>
      <c r="K3" s="46"/>
      <c r="L3" s="46"/>
      <c r="M3" s="46"/>
      <c r="N3" s="46"/>
      <c r="O3" s="46"/>
      <c r="P3" s="46"/>
      <c r="Q3" s="46"/>
      <c r="R3" s="46"/>
      <c r="S3" s="46"/>
      <c r="T3" s="46"/>
      <c r="U3" s="46"/>
      <c r="V3" s="46"/>
      <c r="W3" s="40"/>
      <c r="X3" s="40"/>
      <c r="Y3" s="40"/>
      <c r="Z3" s="40"/>
      <c r="AA3" s="46"/>
      <c r="AB3" s="46"/>
      <c r="AQ3" s="46"/>
      <c r="AR3" s="46"/>
      <c r="AS3" s="46"/>
      <c r="AT3" s="46"/>
      <c r="AU3" s="46"/>
      <c r="AV3" s="46"/>
    </row>
    <row r="4" spans="1:55" s="1" customFormat="1" ht="15.75" x14ac:dyDescent="0.25">
      <c r="A4" s="2" t="s">
        <v>5</v>
      </c>
      <c r="B4" s="52">
        <f>'Daftar Peserta PLP'!B4:C4</f>
        <v>0</v>
      </c>
      <c r="C4" s="52"/>
      <c r="D4" s="46"/>
      <c r="E4" s="46"/>
      <c r="F4" s="46"/>
      <c r="G4" s="46"/>
      <c r="H4" s="46"/>
      <c r="I4" s="46"/>
      <c r="K4" s="46"/>
      <c r="L4" s="46"/>
      <c r="M4" s="46"/>
      <c r="N4" s="46"/>
      <c r="O4" s="46"/>
      <c r="P4" s="46"/>
      <c r="Q4" s="46"/>
      <c r="R4" s="46"/>
      <c r="S4" s="46"/>
      <c r="T4" s="46"/>
      <c r="U4" s="46"/>
      <c r="V4" s="46"/>
      <c r="W4" s="40"/>
      <c r="X4" s="40"/>
      <c r="Y4" s="40"/>
      <c r="Z4" s="40"/>
      <c r="AA4" s="46"/>
      <c r="AB4" s="46"/>
      <c r="AQ4" s="46"/>
      <c r="AR4" s="46"/>
      <c r="AS4" s="46"/>
      <c r="AT4" s="46"/>
      <c r="AU4" s="46"/>
      <c r="AV4" s="46"/>
    </row>
    <row r="5" spans="1:55" s="1" customFormat="1" ht="15.75" x14ac:dyDescent="0.25">
      <c r="A5" s="2" t="s">
        <v>6</v>
      </c>
      <c r="B5" s="48"/>
      <c r="C5" s="48"/>
      <c r="D5" s="46"/>
      <c r="E5" s="46"/>
      <c r="F5" s="46"/>
      <c r="G5" s="46"/>
      <c r="H5" s="46"/>
      <c r="I5" s="46"/>
      <c r="K5" s="46"/>
      <c r="L5" s="46"/>
      <c r="M5" s="46"/>
      <c r="N5" s="46"/>
      <c r="O5" s="46"/>
      <c r="P5" s="46"/>
      <c r="Q5" s="46"/>
      <c r="R5" s="46"/>
      <c r="S5" s="46"/>
      <c r="T5" s="46"/>
      <c r="U5" s="46"/>
      <c r="V5" s="46"/>
      <c r="W5" s="40"/>
      <c r="X5" s="40"/>
      <c r="Y5" s="40"/>
      <c r="Z5" s="40"/>
      <c r="AA5" s="46"/>
      <c r="AB5" s="46"/>
      <c r="AQ5" s="46"/>
      <c r="AR5" s="46"/>
      <c r="AS5" s="46"/>
      <c r="AT5" s="46"/>
      <c r="AU5" s="46"/>
      <c r="AV5" s="46"/>
    </row>
    <row r="6" spans="1:55" s="1" customFormat="1" ht="15.75" customHeight="1" x14ac:dyDescent="0.3">
      <c r="A6" s="56" t="s">
        <v>0</v>
      </c>
      <c r="B6" s="56" t="s">
        <v>1</v>
      </c>
      <c r="C6" s="56" t="s">
        <v>3</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3" t="s">
        <v>131</v>
      </c>
      <c r="AX6" s="57" t="s">
        <v>29</v>
      </c>
      <c r="AY6" s="57"/>
      <c r="AZ6" s="57"/>
      <c r="BA6" s="57"/>
      <c r="BB6" s="57"/>
      <c r="BC6" s="53" t="s">
        <v>135</v>
      </c>
    </row>
    <row r="7" spans="1:55" s="1" customFormat="1" ht="15.75" customHeight="1" x14ac:dyDescent="0.25">
      <c r="A7" s="56"/>
      <c r="B7" s="56"/>
      <c r="C7" s="56"/>
      <c r="D7" s="61" t="s">
        <v>95</v>
      </c>
      <c r="E7" s="61"/>
      <c r="F7" s="61"/>
      <c r="G7" s="58" t="s">
        <v>96</v>
      </c>
      <c r="H7" s="59"/>
      <c r="I7" s="59"/>
      <c r="J7" s="53" t="s">
        <v>116</v>
      </c>
      <c r="K7" s="58" t="s">
        <v>122</v>
      </c>
      <c r="L7" s="59"/>
      <c r="M7" s="60"/>
      <c r="N7" s="58" t="s">
        <v>117</v>
      </c>
      <c r="O7" s="59"/>
      <c r="P7" s="60"/>
      <c r="Q7" s="58" t="s">
        <v>118</v>
      </c>
      <c r="R7" s="59"/>
      <c r="S7" s="60"/>
      <c r="T7" s="58" t="s">
        <v>119</v>
      </c>
      <c r="U7" s="59"/>
      <c r="V7" s="60"/>
      <c r="W7" s="58" t="s">
        <v>120</v>
      </c>
      <c r="X7" s="59"/>
      <c r="Y7" s="60"/>
      <c r="Z7" s="58" t="s">
        <v>121</v>
      </c>
      <c r="AA7" s="59"/>
      <c r="AB7" s="60"/>
      <c r="AC7" s="53" t="s">
        <v>138</v>
      </c>
      <c r="AD7" s="99" t="s">
        <v>126</v>
      </c>
      <c r="AE7" s="100"/>
      <c r="AF7" s="101"/>
      <c r="AG7" s="95" t="s">
        <v>127</v>
      </c>
      <c r="AH7" s="96"/>
      <c r="AI7" s="97"/>
      <c r="AJ7" s="95" t="s">
        <v>128</v>
      </c>
      <c r="AK7" s="96"/>
      <c r="AL7" s="97"/>
      <c r="AM7" s="94" t="s">
        <v>129</v>
      </c>
      <c r="AN7" s="94"/>
      <c r="AO7" s="94"/>
      <c r="AP7" s="53" t="s">
        <v>130</v>
      </c>
      <c r="AQ7" s="61" t="s">
        <v>132</v>
      </c>
      <c r="AR7" s="61"/>
      <c r="AS7" s="61"/>
      <c r="AT7" s="61"/>
      <c r="AU7" s="61"/>
      <c r="AV7" s="61"/>
      <c r="AW7" s="54"/>
      <c r="AX7" s="56" t="s">
        <v>83</v>
      </c>
      <c r="AY7" s="56" t="s">
        <v>84</v>
      </c>
      <c r="AZ7" s="63" t="s">
        <v>133</v>
      </c>
      <c r="BA7" s="56" t="s">
        <v>134</v>
      </c>
      <c r="BB7" s="56" t="s">
        <v>85</v>
      </c>
      <c r="BC7" s="54"/>
    </row>
    <row r="8" spans="1:55" s="1" customFormat="1" ht="82.5" customHeight="1" x14ac:dyDescent="0.25">
      <c r="A8" s="56"/>
      <c r="B8" s="56"/>
      <c r="C8" s="56"/>
      <c r="D8" s="45" t="s">
        <v>26</v>
      </c>
      <c r="E8" s="45" t="s">
        <v>97</v>
      </c>
      <c r="F8" s="45" t="s">
        <v>98</v>
      </c>
      <c r="G8" s="45" t="s">
        <v>26</v>
      </c>
      <c r="H8" s="45" t="s">
        <v>97</v>
      </c>
      <c r="I8" s="45" t="s">
        <v>98</v>
      </c>
      <c r="J8" s="55"/>
      <c r="K8" s="45" t="s">
        <v>26</v>
      </c>
      <c r="L8" s="45" t="s">
        <v>97</v>
      </c>
      <c r="M8" s="45" t="s">
        <v>99</v>
      </c>
      <c r="N8" s="45" t="s">
        <v>26</v>
      </c>
      <c r="O8" s="45" t="s">
        <v>97</v>
      </c>
      <c r="P8" s="45" t="s">
        <v>99</v>
      </c>
      <c r="Q8" s="45" t="s">
        <v>26</v>
      </c>
      <c r="R8" s="45" t="s">
        <v>97</v>
      </c>
      <c r="S8" s="45" t="s">
        <v>99</v>
      </c>
      <c r="T8" s="45" t="s">
        <v>26</v>
      </c>
      <c r="U8" s="45" t="s">
        <v>97</v>
      </c>
      <c r="V8" s="45" t="s">
        <v>99</v>
      </c>
      <c r="W8" s="45" t="s">
        <v>26</v>
      </c>
      <c r="X8" s="45" t="s">
        <v>97</v>
      </c>
      <c r="Y8" s="45" t="s">
        <v>99</v>
      </c>
      <c r="Z8" s="45" t="s">
        <v>26</v>
      </c>
      <c r="AA8" s="45" t="s">
        <v>97</v>
      </c>
      <c r="AB8" s="45" t="s">
        <v>99</v>
      </c>
      <c r="AC8" s="98"/>
      <c r="AD8" s="102" t="s">
        <v>123</v>
      </c>
      <c r="AE8" s="102" t="s">
        <v>124</v>
      </c>
      <c r="AF8" s="102" t="s">
        <v>125</v>
      </c>
      <c r="AG8" s="102" t="s">
        <v>123</v>
      </c>
      <c r="AH8" s="102" t="s">
        <v>124</v>
      </c>
      <c r="AI8" s="102" t="s">
        <v>125</v>
      </c>
      <c r="AJ8" s="102" t="s">
        <v>123</v>
      </c>
      <c r="AK8" s="102" t="s">
        <v>124</v>
      </c>
      <c r="AL8" s="102" t="s">
        <v>125</v>
      </c>
      <c r="AM8" s="102" t="s">
        <v>123</v>
      </c>
      <c r="AN8" s="102" t="s">
        <v>124</v>
      </c>
      <c r="AO8" s="102" t="s">
        <v>125</v>
      </c>
      <c r="AP8" s="55"/>
      <c r="AQ8" s="41" t="s">
        <v>89</v>
      </c>
      <c r="AR8" s="41" t="s">
        <v>90</v>
      </c>
      <c r="AS8" s="41" t="s">
        <v>91</v>
      </c>
      <c r="AT8" s="45" t="s">
        <v>92</v>
      </c>
      <c r="AU8" s="45" t="s">
        <v>93</v>
      </c>
      <c r="AV8" s="45" t="s">
        <v>94</v>
      </c>
      <c r="AW8" s="55"/>
      <c r="AX8" s="56"/>
      <c r="AY8" s="56"/>
      <c r="AZ8" s="64"/>
      <c r="BA8" s="56"/>
      <c r="BB8" s="56"/>
      <c r="BC8" s="55"/>
    </row>
    <row r="9" spans="1:55" s="8" customFormat="1" ht="18.75" x14ac:dyDescent="0.3">
      <c r="A9" s="34">
        <v>1</v>
      </c>
      <c r="B9" s="10">
        <f>'Daftar Peserta PLP'!B7</f>
        <v>0</v>
      </c>
      <c r="C9" s="10">
        <f>'Daftar Peserta PLP'!C7</f>
        <v>0</v>
      </c>
      <c r="D9" s="14"/>
      <c r="E9" s="14"/>
      <c r="F9" s="14"/>
      <c r="G9" s="14"/>
      <c r="H9" s="14"/>
      <c r="I9" s="14"/>
      <c r="J9" s="43">
        <f>SUM(D9:I9)/3*10</f>
        <v>0</v>
      </c>
      <c r="K9" s="13"/>
      <c r="L9" s="13"/>
      <c r="M9" s="13"/>
      <c r="N9" s="13"/>
      <c r="O9" s="13"/>
      <c r="P9" s="13"/>
      <c r="Q9" s="13"/>
      <c r="R9" s="13"/>
      <c r="S9" s="13"/>
      <c r="T9" s="13"/>
      <c r="U9" s="13"/>
      <c r="V9" s="13"/>
      <c r="W9" s="13"/>
      <c r="X9" s="13"/>
      <c r="Y9" s="13"/>
      <c r="Z9" s="91"/>
      <c r="AA9" s="13"/>
      <c r="AB9" s="13"/>
      <c r="AC9" s="43">
        <f>(SUM(K9:AB9)/9)*10</f>
        <v>0</v>
      </c>
      <c r="AD9" s="103"/>
      <c r="AE9" s="103"/>
      <c r="AF9" s="103"/>
      <c r="AG9" s="13"/>
      <c r="AH9" s="13"/>
      <c r="AI9" s="13"/>
      <c r="AJ9" s="13"/>
      <c r="AK9" s="13"/>
      <c r="AL9" s="13"/>
      <c r="AM9" s="13"/>
      <c r="AN9" s="13"/>
      <c r="AO9" s="13"/>
      <c r="AP9" s="43">
        <f>(SUM(AD9:AO9)/6)*10</f>
        <v>0</v>
      </c>
      <c r="AQ9" s="13"/>
      <c r="AR9" s="13"/>
      <c r="AS9" s="13"/>
      <c r="AT9" s="13"/>
      <c r="AU9" s="13"/>
      <c r="AV9" s="13"/>
      <c r="AW9" s="42">
        <f>SUM(AQ9:AV9)/30 * 100</f>
        <v>0</v>
      </c>
      <c r="AX9" s="14"/>
      <c r="AY9" s="14"/>
      <c r="AZ9" s="14"/>
      <c r="BA9" s="14"/>
      <c r="BB9" s="14"/>
      <c r="BC9" s="42">
        <f>SUM(AX9:BB9) /25 * 100</f>
        <v>0</v>
      </c>
    </row>
    <row r="10" spans="1:55" s="8" customFormat="1" ht="18.75" x14ac:dyDescent="0.3">
      <c r="A10" s="34">
        <v>2</v>
      </c>
      <c r="B10" s="10">
        <f>'Daftar Peserta PLP'!B8</f>
        <v>0</v>
      </c>
      <c r="C10" s="10">
        <f>'Daftar Peserta PLP'!C8</f>
        <v>0</v>
      </c>
      <c r="D10" s="14"/>
      <c r="E10" s="14"/>
      <c r="F10" s="14"/>
      <c r="G10" s="14"/>
      <c r="H10" s="14"/>
      <c r="I10" s="14"/>
      <c r="J10" s="43">
        <f t="shared" ref="J10:J18" si="0">SUM(D10:I10)/3*10</f>
        <v>0</v>
      </c>
      <c r="K10" s="13"/>
      <c r="L10" s="13"/>
      <c r="M10" s="13"/>
      <c r="N10" s="13"/>
      <c r="O10" s="13"/>
      <c r="P10" s="13"/>
      <c r="Q10" s="13"/>
      <c r="R10" s="13"/>
      <c r="S10" s="13"/>
      <c r="T10" s="13"/>
      <c r="U10" s="13"/>
      <c r="V10" s="13"/>
      <c r="W10" s="13"/>
      <c r="X10" s="13"/>
      <c r="Y10" s="13"/>
      <c r="Z10" s="91"/>
      <c r="AA10" s="13"/>
      <c r="AB10" s="13"/>
      <c r="AC10" s="43">
        <f t="shared" ref="AC10:AC18" si="1">(SUM(K10:AB10)/9)*10</f>
        <v>0</v>
      </c>
      <c r="AD10" s="13"/>
      <c r="AE10" s="13"/>
      <c r="AF10" s="13"/>
      <c r="AG10" s="13"/>
      <c r="AH10" s="13"/>
      <c r="AI10" s="13"/>
      <c r="AJ10" s="13"/>
      <c r="AK10" s="13"/>
      <c r="AL10" s="13"/>
      <c r="AM10" s="13"/>
      <c r="AN10" s="13"/>
      <c r="AO10" s="13"/>
      <c r="AP10" s="43">
        <f t="shared" ref="AP10:AP18" si="2">(SUM(AD10:AO10)/6)*10</f>
        <v>0</v>
      </c>
      <c r="AQ10" s="13"/>
      <c r="AR10" s="13"/>
      <c r="AS10" s="13"/>
      <c r="AT10" s="13"/>
      <c r="AU10" s="13"/>
      <c r="AV10" s="13"/>
      <c r="AW10" s="42">
        <f t="shared" ref="AW10:AW18" si="3">SUM(AQ10:AV10)/30 * 100</f>
        <v>0</v>
      </c>
      <c r="AX10" s="14"/>
      <c r="AY10" s="14"/>
      <c r="AZ10" s="14"/>
      <c r="BA10" s="14"/>
      <c r="BB10" s="14"/>
      <c r="BC10" s="42">
        <f t="shared" ref="BC10:BC18" si="4">SUM(AX10:BB10) /25 * 100</f>
        <v>0</v>
      </c>
    </row>
    <row r="11" spans="1:55" s="8" customFormat="1" ht="18.75" x14ac:dyDescent="0.3">
      <c r="A11" s="34">
        <v>3</v>
      </c>
      <c r="B11" s="10">
        <f>'Daftar Peserta PLP'!B9</f>
        <v>0</v>
      </c>
      <c r="C11" s="10">
        <f>'Daftar Peserta PLP'!C9</f>
        <v>0</v>
      </c>
      <c r="D11" s="14"/>
      <c r="E11" s="14"/>
      <c r="F11" s="14"/>
      <c r="G11" s="14"/>
      <c r="H11" s="14"/>
      <c r="I11" s="14"/>
      <c r="J11" s="43">
        <f t="shared" si="0"/>
        <v>0</v>
      </c>
      <c r="K11" s="13"/>
      <c r="L11" s="13"/>
      <c r="M11" s="13"/>
      <c r="N11" s="13"/>
      <c r="O11" s="13"/>
      <c r="P11" s="13"/>
      <c r="Q11" s="13"/>
      <c r="R11" s="13"/>
      <c r="S11" s="13"/>
      <c r="T11" s="13"/>
      <c r="U11" s="13"/>
      <c r="V11" s="13"/>
      <c r="W11" s="13"/>
      <c r="X11" s="13"/>
      <c r="Y11" s="13"/>
      <c r="Z11" s="91"/>
      <c r="AA11" s="13"/>
      <c r="AB11" s="13"/>
      <c r="AC11" s="43">
        <f t="shared" si="1"/>
        <v>0</v>
      </c>
      <c r="AD11" s="13"/>
      <c r="AE11" s="13"/>
      <c r="AF11" s="13"/>
      <c r="AG11" s="13"/>
      <c r="AH11" s="13"/>
      <c r="AI11" s="13"/>
      <c r="AJ11" s="13"/>
      <c r="AK11" s="13"/>
      <c r="AL11" s="13"/>
      <c r="AM11" s="13"/>
      <c r="AN11" s="13"/>
      <c r="AO11" s="13"/>
      <c r="AP11" s="43">
        <f t="shared" si="2"/>
        <v>0</v>
      </c>
      <c r="AQ11" s="13"/>
      <c r="AR11" s="13"/>
      <c r="AS11" s="13"/>
      <c r="AT11" s="13"/>
      <c r="AU11" s="13"/>
      <c r="AV11" s="13"/>
      <c r="AW11" s="42">
        <f t="shared" si="3"/>
        <v>0</v>
      </c>
      <c r="AX11" s="14"/>
      <c r="AY11" s="14"/>
      <c r="AZ11" s="14"/>
      <c r="BA11" s="14"/>
      <c r="BB11" s="14"/>
      <c r="BC11" s="42">
        <f t="shared" si="4"/>
        <v>0</v>
      </c>
    </row>
    <row r="12" spans="1:55" s="8" customFormat="1" ht="18.75" x14ac:dyDescent="0.3">
      <c r="A12" s="34">
        <v>4</v>
      </c>
      <c r="B12" s="10">
        <f>'Daftar Peserta PLP'!B10</f>
        <v>0</v>
      </c>
      <c r="C12" s="10">
        <f>'Daftar Peserta PLP'!C10</f>
        <v>0</v>
      </c>
      <c r="D12" s="14"/>
      <c r="E12" s="14"/>
      <c r="F12" s="14"/>
      <c r="G12" s="14"/>
      <c r="H12" s="14"/>
      <c r="I12" s="14"/>
      <c r="J12" s="43">
        <f t="shared" si="0"/>
        <v>0</v>
      </c>
      <c r="K12" s="13"/>
      <c r="L12" s="13"/>
      <c r="M12" s="13"/>
      <c r="N12" s="13"/>
      <c r="O12" s="13"/>
      <c r="P12" s="13"/>
      <c r="Q12" s="13"/>
      <c r="R12" s="13"/>
      <c r="S12" s="13"/>
      <c r="T12" s="13"/>
      <c r="U12" s="13"/>
      <c r="V12" s="13"/>
      <c r="W12" s="13"/>
      <c r="X12" s="13"/>
      <c r="Y12" s="13"/>
      <c r="Z12" s="91"/>
      <c r="AA12" s="13"/>
      <c r="AB12" s="13"/>
      <c r="AC12" s="43">
        <f t="shared" si="1"/>
        <v>0</v>
      </c>
      <c r="AD12" s="13"/>
      <c r="AE12" s="13"/>
      <c r="AF12" s="13"/>
      <c r="AG12" s="13"/>
      <c r="AH12" s="13"/>
      <c r="AI12" s="13"/>
      <c r="AJ12" s="13"/>
      <c r="AK12" s="13"/>
      <c r="AL12" s="13"/>
      <c r="AM12" s="13"/>
      <c r="AN12" s="13"/>
      <c r="AO12" s="13"/>
      <c r="AP12" s="43">
        <f t="shared" si="2"/>
        <v>0</v>
      </c>
      <c r="AQ12" s="13"/>
      <c r="AR12" s="13"/>
      <c r="AS12" s="13"/>
      <c r="AT12" s="13"/>
      <c r="AU12" s="13"/>
      <c r="AV12" s="13"/>
      <c r="AW12" s="42">
        <f t="shared" si="3"/>
        <v>0</v>
      </c>
      <c r="AX12" s="14"/>
      <c r="AY12" s="14"/>
      <c r="AZ12" s="14"/>
      <c r="BA12" s="14"/>
      <c r="BB12" s="14"/>
      <c r="BC12" s="42">
        <f t="shared" si="4"/>
        <v>0</v>
      </c>
    </row>
    <row r="13" spans="1:55" s="8" customFormat="1" ht="18.75" x14ac:dyDescent="0.3">
      <c r="A13" s="34">
        <v>5</v>
      </c>
      <c r="B13" s="10">
        <f>'Daftar Peserta PLP'!B11</f>
        <v>0</v>
      </c>
      <c r="C13" s="10">
        <f>'Daftar Peserta PLP'!C11</f>
        <v>0</v>
      </c>
      <c r="D13" s="14"/>
      <c r="E13" s="14"/>
      <c r="F13" s="14"/>
      <c r="G13" s="14"/>
      <c r="H13" s="14"/>
      <c r="I13" s="14"/>
      <c r="J13" s="43">
        <f t="shared" si="0"/>
        <v>0</v>
      </c>
      <c r="K13" s="13"/>
      <c r="L13" s="13"/>
      <c r="M13" s="13"/>
      <c r="N13" s="13"/>
      <c r="O13" s="13"/>
      <c r="P13" s="13"/>
      <c r="Q13" s="13"/>
      <c r="R13" s="13"/>
      <c r="S13" s="13"/>
      <c r="T13" s="13"/>
      <c r="U13" s="13"/>
      <c r="V13" s="13"/>
      <c r="W13" s="13"/>
      <c r="X13" s="13"/>
      <c r="Y13" s="13"/>
      <c r="Z13" s="91"/>
      <c r="AA13" s="13"/>
      <c r="AB13" s="13"/>
      <c r="AC13" s="43">
        <f t="shared" si="1"/>
        <v>0</v>
      </c>
      <c r="AD13" s="13"/>
      <c r="AE13" s="13"/>
      <c r="AF13" s="13"/>
      <c r="AG13" s="13"/>
      <c r="AH13" s="13"/>
      <c r="AI13" s="13"/>
      <c r="AJ13" s="13"/>
      <c r="AK13" s="13"/>
      <c r="AL13" s="13"/>
      <c r="AM13" s="13"/>
      <c r="AN13" s="13"/>
      <c r="AO13" s="13"/>
      <c r="AP13" s="43">
        <f t="shared" si="2"/>
        <v>0</v>
      </c>
      <c r="AQ13" s="13"/>
      <c r="AR13" s="13"/>
      <c r="AS13" s="13"/>
      <c r="AT13" s="13"/>
      <c r="AU13" s="13"/>
      <c r="AV13" s="13"/>
      <c r="AW13" s="42">
        <f t="shared" si="3"/>
        <v>0</v>
      </c>
      <c r="AX13" s="14"/>
      <c r="AY13" s="14"/>
      <c r="AZ13" s="14"/>
      <c r="BA13" s="14"/>
      <c r="BB13" s="14"/>
      <c r="BC13" s="42">
        <f t="shared" si="4"/>
        <v>0</v>
      </c>
    </row>
    <row r="14" spans="1:55" s="8" customFormat="1" ht="18.75" x14ac:dyDescent="0.3">
      <c r="A14" s="34">
        <v>6</v>
      </c>
      <c r="B14" s="10">
        <f>'Daftar Peserta PLP'!B12</f>
        <v>0</v>
      </c>
      <c r="C14" s="10">
        <f>'Daftar Peserta PLP'!C12</f>
        <v>0</v>
      </c>
      <c r="D14" s="14"/>
      <c r="E14" s="14"/>
      <c r="F14" s="14"/>
      <c r="G14" s="14"/>
      <c r="H14" s="14"/>
      <c r="I14" s="14"/>
      <c r="J14" s="43">
        <f t="shared" si="0"/>
        <v>0</v>
      </c>
      <c r="K14" s="13"/>
      <c r="L14" s="13"/>
      <c r="M14" s="13"/>
      <c r="N14" s="13"/>
      <c r="O14" s="13"/>
      <c r="P14" s="13"/>
      <c r="Q14" s="13"/>
      <c r="R14" s="13"/>
      <c r="S14" s="13"/>
      <c r="T14" s="13"/>
      <c r="U14" s="13"/>
      <c r="V14" s="13"/>
      <c r="W14" s="13"/>
      <c r="X14" s="13"/>
      <c r="Y14" s="13"/>
      <c r="Z14" s="91"/>
      <c r="AA14" s="13"/>
      <c r="AB14" s="13"/>
      <c r="AC14" s="43">
        <f t="shared" si="1"/>
        <v>0</v>
      </c>
      <c r="AD14" s="13"/>
      <c r="AE14" s="13"/>
      <c r="AF14" s="13"/>
      <c r="AG14" s="13"/>
      <c r="AH14" s="13"/>
      <c r="AI14" s="13"/>
      <c r="AJ14" s="13"/>
      <c r="AK14" s="13"/>
      <c r="AL14" s="13"/>
      <c r="AM14" s="13"/>
      <c r="AN14" s="13"/>
      <c r="AO14" s="13"/>
      <c r="AP14" s="43">
        <f t="shared" si="2"/>
        <v>0</v>
      </c>
      <c r="AQ14" s="13"/>
      <c r="AR14" s="13"/>
      <c r="AS14" s="13"/>
      <c r="AT14" s="13"/>
      <c r="AU14" s="13"/>
      <c r="AV14" s="13"/>
      <c r="AW14" s="42">
        <f t="shared" si="3"/>
        <v>0</v>
      </c>
      <c r="AX14" s="14"/>
      <c r="AY14" s="14"/>
      <c r="AZ14" s="14"/>
      <c r="BA14" s="14"/>
      <c r="BB14" s="14"/>
      <c r="BC14" s="42">
        <f t="shared" si="4"/>
        <v>0</v>
      </c>
    </row>
    <row r="15" spans="1:55" s="8" customFormat="1" ht="18.75" x14ac:dyDescent="0.3">
      <c r="A15" s="34">
        <v>7</v>
      </c>
      <c r="B15" s="10">
        <f>'Daftar Peserta PLP'!B13</f>
        <v>0</v>
      </c>
      <c r="C15" s="10">
        <f>'Daftar Peserta PLP'!C13</f>
        <v>0</v>
      </c>
      <c r="D15" s="14"/>
      <c r="E15" s="14"/>
      <c r="F15" s="14"/>
      <c r="G15" s="14"/>
      <c r="H15" s="14"/>
      <c r="I15" s="14"/>
      <c r="J15" s="43">
        <f t="shared" si="0"/>
        <v>0</v>
      </c>
      <c r="K15" s="13"/>
      <c r="L15" s="13"/>
      <c r="M15" s="13"/>
      <c r="N15" s="13"/>
      <c r="O15" s="13"/>
      <c r="P15" s="13"/>
      <c r="Q15" s="13"/>
      <c r="R15" s="13"/>
      <c r="S15" s="13"/>
      <c r="T15" s="13"/>
      <c r="U15" s="13"/>
      <c r="V15" s="13"/>
      <c r="W15" s="13"/>
      <c r="X15" s="13"/>
      <c r="Y15" s="13"/>
      <c r="Z15" s="91"/>
      <c r="AA15" s="13"/>
      <c r="AB15" s="13"/>
      <c r="AC15" s="43">
        <f t="shared" si="1"/>
        <v>0</v>
      </c>
      <c r="AD15" s="13"/>
      <c r="AE15" s="13"/>
      <c r="AF15" s="13"/>
      <c r="AG15" s="13"/>
      <c r="AH15" s="13"/>
      <c r="AI15" s="13"/>
      <c r="AJ15" s="13"/>
      <c r="AK15" s="13"/>
      <c r="AL15" s="13"/>
      <c r="AM15" s="13"/>
      <c r="AN15" s="13"/>
      <c r="AO15" s="13"/>
      <c r="AP15" s="43">
        <f t="shared" si="2"/>
        <v>0</v>
      </c>
      <c r="AQ15" s="13"/>
      <c r="AR15" s="13"/>
      <c r="AS15" s="13"/>
      <c r="AT15" s="13"/>
      <c r="AU15" s="13"/>
      <c r="AV15" s="13"/>
      <c r="AW15" s="42">
        <f t="shared" si="3"/>
        <v>0</v>
      </c>
      <c r="AX15" s="14"/>
      <c r="AY15" s="14"/>
      <c r="AZ15" s="14"/>
      <c r="BA15" s="14"/>
      <c r="BB15" s="14"/>
      <c r="BC15" s="42">
        <f t="shared" si="4"/>
        <v>0</v>
      </c>
    </row>
    <row r="16" spans="1:55" s="8" customFormat="1" ht="18.75" x14ac:dyDescent="0.3">
      <c r="A16" s="34">
        <v>8</v>
      </c>
      <c r="B16" s="10">
        <f>'Daftar Peserta PLP'!B14</f>
        <v>0</v>
      </c>
      <c r="C16" s="10">
        <f>'Daftar Peserta PLP'!C14</f>
        <v>0</v>
      </c>
      <c r="D16" s="14"/>
      <c r="E16" s="14"/>
      <c r="F16" s="14"/>
      <c r="G16" s="14"/>
      <c r="H16" s="14"/>
      <c r="I16" s="14"/>
      <c r="J16" s="43">
        <f t="shared" si="0"/>
        <v>0</v>
      </c>
      <c r="K16" s="13"/>
      <c r="L16" s="13"/>
      <c r="M16" s="13"/>
      <c r="N16" s="13"/>
      <c r="O16" s="13"/>
      <c r="P16" s="13"/>
      <c r="Q16" s="13"/>
      <c r="R16" s="13"/>
      <c r="S16" s="13"/>
      <c r="T16" s="13"/>
      <c r="U16" s="13"/>
      <c r="V16" s="13"/>
      <c r="W16" s="13"/>
      <c r="X16" s="13"/>
      <c r="Y16" s="13"/>
      <c r="Z16" s="91"/>
      <c r="AA16" s="13"/>
      <c r="AB16" s="13"/>
      <c r="AC16" s="43">
        <f t="shared" si="1"/>
        <v>0</v>
      </c>
      <c r="AD16" s="13"/>
      <c r="AE16" s="13"/>
      <c r="AF16" s="13"/>
      <c r="AG16" s="13"/>
      <c r="AH16" s="13"/>
      <c r="AI16" s="13"/>
      <c r="AJ16" s="13"/>
      <c r="AK16" s="13"/>
      <c r="AL16" s="13"/>
      <c r="AM16" s="13"/>
      <c r="AN16" s="13"/>
      <c r="AO16" s="13"/>
      <c r="AP16" s="43">
        <f t="shared" si="2"/>
        <v>0</v>
      </c>
      <c r="AQ16" s="13"/>
      <c r="AR16" s="13"/>
      <c r="AS16" s="13"/>
      <c r="AT16" s="13"/>
      <c r="AU16" s="13"/>
      <c r="AV16" s="13"/>
      <c r="AW16" s="42">
        <f t="shared" si="3"/>
        <v>0</v>
      </c>
      <c r="AX16" s="14"/>
      <c r="AY16" s="14"/>
      <c r="AZ16" s="14"/>
      <c r="BA16" s="14"/>
      <c r="BB16" s="14"/>
      <c r="BC16" s="42">
        <f t="shared" si="4"/>
        <v>0</v>
      </c>
    </row>
    <row r="17" spans="1:55" s="8" customFormat="1" ht="18.75" x14ac:dyDescent="0.3">
      <c r="A17" s="34">
        <v>9</v>
      </c>
      <c r="B17" s="10">
        <f>'Daftar Peserta PLP'!B15</f>
        <v>0</v>
      </c>
      <c r="C17" s="10">
        <f>'Daftar Peserta PLP'!C15</f>
        <v>0</v>
      </c>
      <c r="D17" s="14"/>
      <c r="E17" s="14"/>
      <c r="F17" s="14"/>
      <c r="G17" s="14"/>
      <c r="H17" s="14"/>
      <c r="I17" s="14"/>
      <c r="J17" s="43">
        <f t="shared" si="0"/>
        <v>0</v>
      </c>
      <c r="K17" s="13"/>
      <c r="L17" s="13"/>
      <c r="M17" s="13"/>
      <c r="N17" s="13"/>
      <c r="O17" s="13"/>
      <c r="P17" s="13"/>
      <c r="Q17" s="13"/>
      <c r="R17" s="13"/>
      <c r="S17" s="13"/>
      <c r="T17" s="13"/>
      <c r="U17" s="13"/>
      <c r="V17" s="13"/>
      <c r="W17" s="13"/>
      <c r="X17" s="13"/>
      <c r="Y17" s="13"/>
      <c r="Z17" s="91"/>
      <c r="AA17" s="13"/>
      <c r="AB17" s="13"/>
      <c r="AC17" s="43">
        <f t="shared" si="1"/>
        <v>0</v>
      </c>
      <c r="AD17" s="13"/>
      <c r="AE17" s="13"/>
      <c r="AF17" s="13"/>
      <c r="AG17" s="13"/>
      <c r="AH17" s="13"/>
      <c r="AI17" s="13"/>
      <c r="AJ17" s="13"/>
      <c r="AK17" s="13"/>
      <c r="AL17" s="13"/>
      <c r="AM17" s="13"/>
      <c r="AN17" s="13"/>
      <c r="AO17" s="13"/>
      <c r="AP17" s="43">
        <f t="shared" si="2"/>
        <v>0</v>
      </c>
      <c r="AQ17" s="13"/>
      <c r="AR17" s="13"/>
      <c r="AS17" s="13"/>
      <c r="AT17" s="13"/>
      <c r="AU17" s="13"/>
      <c r="AV17" s="13"/>
      <c r="AW17" s="42">
        <f t="shared" si="3"/>
        <v>0</v>
      </c>
      <c r="AX17" s="14"/>
      <c r="AY17" s="14"/>
      <c r="AZ17" s="14"/>
      <c r="BA17" s="14"/>
      <c r="BB17" s="14"/>
      <c r="BC17" s="42">
        <f t="shared" si="4"/>
        <v>0</v>
      </c>
    </row>
    <row r="18" spans="1:55" s="8" customFormat="1" ht="18.75" x14ac:dyDescent="0.3">
      <c r="A18" s="34">
        <v>10</v>
      </c>
      <c r="B18" s="10">
        <f>'Daftar Peserta PLP'!B16</f>
        <v>0</v>
      </c>
      <c r="C18" s="10">
        <f>'Daftar Peserta PLP'!C16</f>
        <v>0</v>
      </c>
      <c r="D18" s="14"/>
      <c r="E18" s="14"/>
      <c r="F18" s="14"/>
      <c r="G18" s="14"/>
      <c r="H18" s="14"/>
      <c r="I18" s="14"/>
      <c r="J18" s="43">
        <f t="shared" si="0"/>
        <v>0</v>
      </c>
      <c r="K18" s="13"/>
      <c r="L18" s="13"/>
      <c r="M18" s="13"/>
      <c r="N18" s="13"/>
      <c r="O18" s="13"/>
      <c r="P18" s="13"/>
      <c r="Q18" s="13"/>
      <c r="R18" s="13"/>
      <c r="S18" s="13"/>
      <c r="T18" s="13"/>
      <c r="U18" s="13"/>
      <c r="V18" s="13"/>
      <c r="W18" s="13"/>
      <c r="X18" s="13"/>
      <c r="Y18" s="13"/>
      <c r="Z18" s="91"/>
      <c r="AA18" s="13"/>
      <c r="AB18" s="13"/>
      <c r="AC18" s="43">
        <f t="shared" si="1"/>
        <v>0</v>
      </c>
      <c r="AD18" s="13"/>
      <c r="AE18" s="13"/>
      <c r="AF18" s="13"/>
      <c r="AG18" s="13"/>
      <c r="AH18" s="13"/>
      <c r="AI18" s="13"/>
      <c r="AJ18" s="13"/>
      <c r="AK18" s="13"/>
      <c r="AL18" s="13"/>
      <c r="AM18" s="13"/>
      <c r="AN18" s="13"/>
      <c r="AO18" s="13"/>
      <c r="AP18" s="43">
        <f t="shared" si="2"/>
        <v>0</v>
      </c>
      <c r="AQ18" s="13"/>
      <c r="AR18" s="13"/>
      <c r="AS18" s="13"/>
      <c r="AT18" s="13"/>
      <c r="AU18" s="13"/>
      <c r="AV18" s="13"/>
      <c r="AW18" s="42">
        <f t="shared" si="3"/>
        <v>0</v>
      </c>
      <c r="AX18" s="14"/>
      <c r="AY18" s="14"/>
      <c r="AZ18" s="14"/>
      <c r="BA18" s="14"/>
      <c r="BB18" s="14"/>
      <c r="BC18" s="42">
        <f t="shared" si="4"/>
        <v>0</v>
      </c>
    </row>
    <row r="20" spans="1:55" x14ac:dyDescent="0.25">
      <c r="A20" t="s">
        <v>27</v>
      </c>
    </row>
    <row r="21" spans="1:55" ht="18.75" x14ac:dyDescent="0.3">
      <c r="B21" s="25" t="s">
        <v>88</v>
      </c>
    </row>
    <row r="22" spans="1:55" ht="18.75" x14ac:dyDescent="0.3">
      <c r="B22" s="25" t="s">
        <v>30</v>
      </c>
    </row>
    <row r="23" spans="1:55" ht="15.75" x14ac:dyDescent="0.25">
      <c r="B23" s="17" t="s">
        <v>31</v>
      </c>
      <c r="C23" s="2" t="s">
        <v>36</v>
      </c>
    </row>
    <row r="24" spans="1:55" ht="15.75" x14ac:dyDescent="0.25">
      <c r="B24" s="17" t="s">
        <v>32</v>
      </c>
      <c r="C24" s="2" t="s">
        <v>37</v>
      </c>
    </row>
    <row r="25" spans="1:55" ht="15.75" x14ac:dyDescent="0.25">
      <c r="B25" s="17" t="s">
        <v>33</v>
      </c>
      <c r="C25" s="2" t="s">
        <v>38</v>
      </c>
    </row>
    <row r="26" spans="1:55" ht="15.75" x14ac:dyDescent="0.25">
      <c r="B26" s="17" t="s">
        <v>34</v>
      </c>
      <c r="C26" s="2" t="s">
        <v>39</v>
      </c>
    </row>
    <row r="27" spans="1:55" ht="15.75" x14ac:dyDescent="0.25">
      <c r="B27" s="17" t="s">
        <v>35</v>
      </c>
      <c r="C27" s="2" t="s">
        <v>40</v>
      </c>
    </row>
  </sheetData>
  <mergeCells count="33">
    <mergeCell ref="AP7:AP8"/>
    <mergeCell ref="AQ7:AV7"/>
    <mergeCell ref="AX6:BB6"/>
    <mergeCell ref="BC6:BC8"/>
    <mergeCell ref="AX7:AX8"/>
    <mergeCell ref="AY7:AY8"/>
    <mergeCell ref="AZ7:AZ8"/>
    <mergeCell ref="BA7:BA8"/>
    <mergeCell ref="BB7:BB8"/>
    <mergeCell ref="Z7:AB7"/>
    <mergeCell ref="AC7:AC8"/>
    <mergeCell ref="AD7:AF7"/>
    <mergeCell ref="AG7:AI7"/>
    <mergeCell ref="AJ7:AL7"/>
    <mergeCell ref="AM7:AO7"/>
    <mergeCell ref="AW6:AW8"/>
    <mergeCell ref="D7:F7"/>
    <mergeCell ref="G7:I7"/>
    <mergeCell ref="J7:J8"/>
    <mergeCell ref="K7:M7"/>
    <mergeCell ref="N7:P7"/>
    <mergeCell ref="Q7:S7"/>
    <mergeCell ref="T7:V7"/>
    <mergeCell ref="A1:C1"/>
    <mergeCell ref="B2:C2"/>
    <mergeCell ref="B3:C3"/>
    <mergeCell ref="B4:C4"/>
    <mergeCell ref="B5:C5"/>
    <mergeCell ref="A6:A8"/>
    <mergeCell ref="B6:B8"/>
    <mergeCell ref="C6:C8"/>
    <mergeCell ref="D6:AV6"/>
    <mergeCell ref="W7:Y7"/>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topLeftCell="C1" zoomScale="90" zoomScaleNormal="90" workbookViewId="0">
      <selection activeCell="D18" sqref="D17:M18"/>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67" t="s">
        <v>102</v>
      </c>
      <c r="B1" s="67"/>
      <c r="C1" s="67"/>
      <c r="D1" s="67"/>
      <c r="E1" s="67"/>
    </row>
    <row r="2" spans="1:15" s="1" customFormat="1" ht="15.75" x14ac:dyDescent="0.25">
      <c r="A2" s="2" t="s">
        <v>7</v>
      </c>
      <c r="B2" s="52">
        <f>'Daftar Peserta PLP'!B2:C2</f>
        <v>0</v>
      </c>
      <c r="C2" s="52"/>
    </row>
    <row r="3" spans="1:15" s="1" customFormat="1" ht="15.75" x14ac:dyDescent="0.25">
      <c r="A3" s="2" t="s">
        <v>4</v>
      </c>
      <c r="B3" s="52">
        <f>'Daftar Peserta PLP'!B3:C3</f>
        <v>0</v>
      </c>
      <c r="C3" s="52"/>
    </row>
    <row r="4" spans="1:15" s="1" customFormat="1" ht="15.75" x14ac:dyDescent="0.25">
      <c r="A4" s="2" t="s">
        <v>5</v>
      </c>
      <c r="B4" s="52">
        <f>'Daftar Peserta PLP'!B4:C4</f>
        <v>0</v>
      </c>
      <c r="C4" s="52"/>
      <c r="E4" s="19"/>
    </row>
    <row r="5" spans="1:15" s="1" customFormat="1" ht="15.75" x14ac:dyDescent="0.25">
      <c r="A5" s="2" t="s">
        <v>6</v>
      </c>
      <c r="B5" s="68">
        <f>'Daftar Peserta PLP'!B3:C3</f>
        <v>0</v>
      </c>
      <c r="C5" s="68"/>
    </row>
    <row r="6" spans="1:15" s="1" customFormat="1" ht="15.75" x14ac:dyDescent="0.25">
      <c r="E6" s="21"/>
      <c r="F6" s="21"/>
      <c r="G6" s="21"/>
      <c r="H6" s="21"/>
      <c r="I6" s="21"/>
      <c r="J6" s="21"/>
      <c r="K6" s="21"/>
      <c r="L6" s="21"/>
      <c r="M6" s="21"/>
    </row>
    <row r="7" spans="1:15" s="1" customFormat="1" ht="15.75" x14ac:dyDescent="0.25">
      <c r="A7" s="56" t="s">
        <v>0</v>
      </c>
      <c r="B7" s="56" t="s">
        <v>1</v>
      </c>
      <c r="C7" s="56" t="s">
        <v>3</v>
      </c>
      <c r="D7" s="61" t="s">
        <v>19</v>
      </c>
      <c r="E7" s="61"/>
      <c r="F7" s="61"/>
      <c r="G7" s="61"/>
      <c r="H7" s="61"/>
      <c r="I7" s="61"/>
      <c r="J7" s="61"/>
      <c r="K7" s="61"/>
      <c r="L7" s="61"/>
      <c r="M7" s="61"/>
      <c r="N7" s="63" t="s">
        <v>18</v>
      </c>
      <c r="O7" s="63" t="s">
        <v>42</v>
      </c>
    </row>
    <row r="8" spans="1:15" s="7" customFormat="1" ht="15.75" x14ac:dyDescent="0.25">
      <c r="A8" s="56"/>
      <c r="B8" s="56"/>
      <c r="C8" s="56"/>
      <c r="D8" s="22" t="s">
        <v>8</v>
      </c>
      <c r="E8" s="22" t="s">
        <v>9</v>
      </c>
      <c r="F8" s="22" t="s">
        <v>10</v>
      </c>
      <c r="G8" s="22" t="s">
        <v>11</v>
      </c>
      <c r="H8" s="22" t="s">
        <v>12</v>
      </c>
      <c r="I8" s="22" t="s">
        <v>13</v>
      </c>
      <c r="J8" s="22" t="s">
        <v>14</v>
      </c>
      <c r="K8" s="22" t="s">
        <v>15</v>
      </c>
      <c r="L8" s="22" t="s">
        <v>16</v>
      </c>
      <c r="M8" s="22" t="s">
        <v>17</v>
      </c>
      <c r="N8" s="64"/>
      <c r="O8" s="64"/>
    </row>
    <row r="9" spans="1:15" s="1" customFormat="1" ht="15.75" x14ac:dyDescent="0.25">
      <c r="A9" s="23">
        <v>1</v>
      </c>
      <c r="B9" s="11">
        <f>'Daftar Peserta PLP'!B7</f>
        <v>0</v>
      </c>
      <c r="C9" s="11">
        <f>'Daftar Peserta PLP'!C7</f>
        <v>0</v>
      </c>
      <c r="D9" s="13"/>
      <c r="E9" s="13"/>
      <c r="F9" s="13"/>
      <c r="G9" s="13"/>
      <c r="H9" s="13"/>
      <c r="I9" s="13"/>
      <c r="J9" s="13"/>
      <c r="K9" s="13"/>
      <c r="L9" s="13"/>
      <c r="M9" s="13"/>
      <c r="N9" s="12">
        <f>SUM(D9:M9)</f>
        <v>0</v>
      </c>
      <c r="O9" s="16">
        <f>N9*2</f>
        <v>0</v>
      </c>
    </row>
    <row r="10" spans="1:15" s="1" customFormat="1" ht="15.75" x14ac:dyDescent="0.25">
      <c r="A10" s="23">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N10*2</f>
        <v>0</v>
      </c>
    </row>
    <row r="11" spans="1:15" s="1" customFormat="1" ht="15.75" x14ac:dyDescent="0.25">
      <c r="A11" s="23">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23">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23">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23">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23">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23">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23">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23">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50</v>
      </c>
    </row>
    <row r="20" spans="1:15" s="1" customFormat="1" ht="15.75" x14ac:dyDescent="0.25">
      <c r="A20" s="56" t="s">
        <v>51</v>
      </c>
      <c r="B20" s="6" t="s">
        <v>55</v>
      </c>
      <c r="C20" s="6"/>
    </row>
    <row r="21" spans="1:15" s="1" customFormat="1" ht="15.75" x14ac:dyDescent="0.25">
      <c r="A21" s="56"/>
      <c r="B21" s="6" t="s">
        <v>56</v>
      </c>
      <c r="C21" s="6"/>
    </row>
    <row r="22" spans="1:15" s="1" customFormat="1" ht="15.75" x14ac:dyDescent="0.25">
      <c r="A22" s="56"/>
      <c r="B22" s="6" t="s">
        <v>57</v>
      </c>
      <c r="C22" s="6"/>
    </row>
    <row r="23" spans="1:15" s="1" customFormat="1" ht="15.75" x14ac:dyDescent="0.25">
      <c r="A23" s="56" t="s">
        <v>52</v>
      </c>
      <c r="B23" s="6" t="s">
        <v>21</v>
      </c>
      <c r="C23" s="6"/>
    </row>
    <row r="24" spans="1:15" s="8" customFormat="1" ht="15.75" x14ac:dyDescent="0.25">
      <c r="A24" s="56"/>
      <c r="B24" s="6" t="s">
        <v>22</v>
      </c>
      <c r="C24" s="26"/>
    </row>
    <row r="25" spans="1:15" s="8" customFormat="1" ht="15.75" x14ac:dyDescent="0.25">
      <c r="A25" s="56"/>
      <c r="B25" s="65" t="s">
        <v>49</v>
      </c>
      <c r="C25" s="66"/>
    </row>
    <row r="26" spans="1:15" s="8" customFormat="1" ht="15.75" x14ac:dyDescent="0.25">
      <c r="A26" s="62" t="s">
        <v>53</v>
      </c>
      <c r="B26" s="6" t="s">
        <v>23</v>
      </c>
      <c r="C26" s="26"/>
    </row>
    <row r="27" spans="1:15" s="8" customFormat="1" ht="15.75" x14ac:dyDescent="0.25">
      <c r="A27" s="62"/>
      <c r="B27" s="6" t="s">
        <v>58</v>
      </c>
      <c r="C27" s="26"/>
    </row>
    <row r="28" spans="1:15" s="8" customFormat="1" ht="15.75" x14ac:dyDescent="0.25">
      <c r="A28" s="62" t="s">
        <v>54</v>
      </c>
      <c r="B28" s="6" t="s">
        <v>24</v>
      </c>
      <c r="C28" s="26"/>
    </row>
    <row r="29" spans="1:15" s="8" customFormat="1" ht="15.75" x14ac:dyDescent="0.25">
      <c r="A29" s="62"/>
      <c r="B29" s="6" t="s">
        <v>25</v>
      </c>
      <c r="C29" s="26"/>
    </row>
  </sheetData>
  <mergeCells count="16">
    <mergeCell ref="A26:A27"/>
    <mergeCell ref="A28:A29"/>
    <mergeCell ref="B25:C25"/>
    <mergeCell ref="D7:M7"/>
    <mergeCell ref="N7:N8"/>
    <mergeCell ref="O7:O8"/>
    <mergeCell ref="A1:E1"/>
    <mergeCell ref="A20:A22"/>
    <mergeCell ref="A23:A25"/>
    <mergeCell ref="B2:C2"/>
    <mergeCell ref="B3:C3"/>
    <mergeCell ref="B4:C4"/>
    <mergeCell ref="B5:C5"/>
    <mergeCell ref="A7:A8"/>
    <mergeCell ref="B7:B8"/>
    <mergeCell ref="C7:C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
  <sheetViews>
    <sheetView topLeftCell="C1" zoomScale="90" zoomScaleNormal="90" workbookViewId="0">
      <selection activeCell="K19" sqref="K19"/>
    </sheetView>
  </sheetViews>
  <sheetFormatPr defaultRowHeight="15" x14ac:dyDescent="0.25"/>
  <cols>
    <col min="1" max="1" width="15.42578125" customWidth="1"/>
    <col min="2" max="2" width="18.7109375" customWidth="1"/>
    <col min="3" max="3" width="54.85546875" customWidth="1"/>
    <col min="4" max="4" width="12.7109375" customWidth="1"/>
    <col min="5" max="5" width="13.5703125" customWidth="1"/>
    <col min="6" max="7" width="12.7109375" customWidth="1"/>
    <col min="8" max="8" width="14.140625" customWidth="1"/>
    <col min="9" max="10" width="12.7109375" customWidth="1"/>
    <col min="11" max="11" width="14" customWidth="1"/>
    <col min="12" max="12" width="12" customWidth="1"/>
  </cols>
  <sheetData>
    <row r="1" spans="1:12" s="1" customFormat="1" ht="18.75" x14ac:dyDescent="0.3">
      <c r="A1" s="51" t="s">
        <v>101</v>
      </c>
      <c r="B1" s="51"/>
      <c r="C1" s="51"/>
      <c r="D1" s="51"/>
      <c r="E1" s="51"/>
      <c r="F1" s="51"/>
    </row>
    <row r="2" spans="1:12" s="1" customFormat="1" ht="15.75" x14ac:dyDescent="0.25">
      <c r="A2" s="2" t="s">
        <v>7</v>
      </c>
      <c r="B2" s="52">
        <f>'Daftar Peserta PLP'!B2:C2</f>
        <v>0</v>
      </c>
      <c r="C2" s="52"/>
    </row>
    <row r="3" spans="1:12" s="1" customFormat="1" ht="15.75" x14ac:dyDescent="0.25">
      <c r="A3" s="2" t="s">
        <v>4</v>
      </c>
      <c r="B3" s="52">
        <f>'Daftar Peserta PLP'!B3:C3</f>
        <v>0</v>
      </c>
      <c r="C3" s="52"/>
    </row>
    <row r="4" spans="1:12" s="1" customFormat="1" ht="15.75" x14ac:dyDescent="0.25">
      <c r="A4" s="2" t="s">
        <v>5</v>
      </c>
      <c r="B4" s="52">
        <f>'Daftar Peserta PLP'!B4:C4</f>
        <v>0</v>
      </c>
      <c r="C4" s="52"/>
      <c r="E4" s="6"/>
    </row>
    <row r="5" spans="1:12" s="1" customFormat="1" ht="15.75" x14ac:dyDescent="0.25">
      <c r="A5" s="2" t="s">
        <v>6</v>
      </c>
      <c r="B5" s="68">
        <f>'Daftar Peserta PLP'!B3:C3</f>
        <v>0</v>
      </c>
      <c r="C5" s="68"/>
    </row>
    <row r="6" spans="1:12" s="1" customFormat="1" ht="15.75" customHeight="1" x14ac:dyDescent="0.25">
      <c r="A6" s="56" t="s">
        <v>0</v>
      </c>
      <c r="B6" s="56" t="s">
        <v>1</v>
      </c>
      <c r="C6" s="56" t="s">
        <v>3</v>
      </c>
      <c r="D6" s="69" t="s">
        <v>71</v>
      </c>
      <c r="E6" s="70"/>
      <c r="F6" s="70"/>
      <c r="G6" s="70"/>
      <c r="H6" s="70"/>
      <c r="I6" s="70"/>
      <c r="J6" s="70"/>
      <c r="K6" s="71"/>
      <c r="L6" s="56" t="s">
        <v>69</v>
      </c>
    </row>
    <row r="7" spans="1:12" s="1" customFormat="1" ht="82.5" customHeight="1" x14ac:dyDescent="0.25">
      <c r="A7" s="56"/>
      <c r="B7" s="56"/>
      <c r="C7" s="56"/>
      <c r="D7" s="24" t="s">
        <v>61</v>
      </c>
      <c r="E7" s="24" t="s">
        <v>62</v>
      </c>
      <c r="F7" s="24" t="s">
        <v>63</v>
      </c>
      <c r="G7" s="24" t="s">
        <v>64</v>
      </c>
      <c r="H7" s="24" t="s">
        <v>65</v>
      </c>
      <c r="I7" s="24" t="s">
        <v>66</v>
      </c>
      <c r="J7" s="24" t="s">
        <v>68</v>
      </c>
      <c r="K7" s="24" t="s">
        <v>67</v>
      </c>
      <c r="L7" s="56"/>
    </row>
    <row r="8" spans="1:12" s="8" customFormat="1" ht="15.75" x14ac:dyDescent="0.25">
      <c r="A8" s="23">
        <v>1</v>
      </c>
      <c r="B8" s="10">
        <f>'Daftar Peserta PLP'!B7</f>
        <v>0</v>
      </c>
      <c r="C8" s="10">
        <f>'Daftar Peserta PLP'!C7</f>
        <v>0</v>
      </c>
      <c r="D8" s="14"/>
      <c r="E8" s="14"/>
      <c r="F8" s="14"/>
      <c r="G8" s="14"/>
      <c r="H8" s="14"/>
      <c r="I8" s="14"/>
      <c r="J8" s="14"/>
      <c r="K8" s="14"/>
      <c r="L8" s="15">
        <f>(SUM(D8:K8)/4)*10</f>
        <v>0</v>
      </c>
    </row>
    <row r="9" spans="1:12" s="8" customFormat="1" ht="15.75" x14ac:dyDescent="0.25">
      <c r="A9" s="23">
        <v>2</v>
      </c>
      <c r="B9" s="10">
        <f>'Daftar Peserta PLP'!B8</f>
        <v>0</v>
      </c>
      <c r="C9" s="10">
        <f>'Daftar Peserta PLP'!C8</f>
        <v>0</v>
      </c>
      <c r="D9" s="14"/>
      <c r="E9" s="14"/>
      <c r="F9" s="14"/>
      <c r="G9" s="14"/>
      <c r="H9" s="14"/>
      <c r="I9" s="14"/>
      <c r="J9" s="14"/>
      <c r="K9" s="14"/>
      <c r="L9" s="15">
        <f t="shared" ref="L9:L17" si="0">(SUM(D9:K9)/4)*10</f>
        <v>0</v>
      </c>
    </row>
    <row r="10" spans="1:12" s="8" customFormat="1" ht="15.75" x14ac:dyDescent="0.25">
      <c r="A10" s="23">
        <v>3</v>
      </c>
      <c r="B10" s="10">
        <f>'Daftar Peserta PLP'!B9</f>
        <v>0</v>
      </c>
      <c r="C10" s="10">
        <f>'Daftar Peserta PLP'!C9</f>
        <v>0</v>
      </c>
      <c r="D10" s="14"/>
      <c r="E10" s="14"/>
      <c r="F10" s="14"/>
      <c r="G10" s="14"/>
      <c r="H10" s="14"/>
      <c r="I10" s="14"/>
      <c r="J10" s="14"/>
      <c r="K10" s="14"/>
      <c r="L10" s="15">
        <f t="shared" si="0"/>
        <v>0</v>
      </c>
    </row>
    <row r="11" spans="1:12" s="8" customFormat="1" ht="15.75" x14ac:dyDescent="0.25">
      <c r="A11" s="23">
        <v>4</v>
      </c>
      <c r="B11" s="10">
        <f>'Daftar Peserta PLP'!B10</f>
        <v>0</v>
      </c>
      <c r="C11" s="10">
        <f>'Daftar Peserta PLP'!C10</f>
        <v>0</v>
      </c>
      <c r="D11" s="14"/>
      <c r="E11" s="14"/>
      <c r="F11" s="14"/>
      <c r="G11" s="14"/>
      <c r="H11" s="14"/>
      <c r="I11" s="14"/>
      <c r="J11" s="14"/>
      <c r="K11" s="14"/>
      <c r="L11" s="15">
        <f t="shared" si="0"/>
        <v>0</v>
      </c>
    </row>
    <row r="12" spans="1:12" s="8" customFormat="1" ht="15.75" x14ac:dyDescent="0.25">
      <c r="A12" s="23">
        <v>5</v>
      </c>
      <c r="B12" s="10">
        <f>'Daftar Peserta PLP'!B11</f>
        <v>0</v>
      </c>
      <c r="C12" s="10">
        <f>'Daftar Peserta PLP'!C11</f>
        <v>0</v>
      </c>
      <c r="D12" s="14"/>
      <c r="E12" s="14"/>
      <c r="F12" s="14"/>
      <c r="G12" s="14"/>
      <c r="H12" s="14"/>
      <c r="I12" s="14"/>
      <c r="J12" s="14"/>
      <c r="K12" s="14"/>
      <c r="L12" s="15">
        <f t="shared" si="0"/>
        <v>0</v>
      </c>
    </row>
    <row r="13" spans="1:12" s="8" customFormat="1" ht="15.75" x14ac:dyDescent="0.25">
      <c r="A13" s="23">
        <v>6</v>
      </c>
      <c r="B13" s="10">
        <f>'Daftar Peserta PLP'!B12</f>
        <v>0</v>
      </c>
      <c r="C13" s="10">
        <f>'Daftar Peserta PLP'!C12</f>
        <v>0</v>
      </c>
      <c r="D13" s="14"/>
      <c r="E13" s="14"/>
      <c r="F13" s="14"/>
      <c r="G13" s="14"/>
      <c r="H13" s="14"/>
      <c r="I13" s="14"/>
      <c r="J13" s="14"/>
      <c r="K13" s="14"/>
      <c r="L13" s="15">
        <f t="shared" si="0"/>
        <v>0</v>
      </c>
    </row>
    <row r="14" spans="1:12" s="8" customFormat="1" ht="15.75" x14ac:dyDescent="0.25">
      <c r="A14" s="23">
        <v>7</v>
      </c>
      <c r="B14" s="10">
        <f>'Daftar Peserta PLP'!B13</f>
        <v>0</v>
      </c>
      <c r="C14" s="10">
        <f>'Daftar Peserta PLP'!C13</f>
        <v>0</v>
      </c>
      <c r="D14" s="14"/>
      <c r="E14" s="14"/>
      <c r="F14" s="14"/>
      <c r="G14" s="14"/>
      <c r="H14" s="14"/>
      <c r="I14" s="14"/>
      <c r="J14" s="14"/>
      <c r="K14" s="14"/>
      <c r="L14" s="15">
        <f t="shared" si="0"/>
        <v>0</v>
      </c>
    </row>
    <row r="15" spans="1:12" s="8" customFormat="1" ht="15.75" x14ac:dyDescent="0.25">
      <c r="A15" s="23">
        <v>8</v>
      </c>
      <c r="B15" s="10">
        <f>'Daftar Peserta PLP'!B14</f>
        <v>0</v>
      </c>
      <c r="C15" s="10">
        <f>'Daftar Peserta PLP'!C14</f>
        <v>0</v>
      </c>
      <c r="D15" s="14"/>
      <c r="E15" s="14"/>
      <c r="F15" s="14"/>
      <c r="G15" s="14"/>
      <c r="H15" s="14"/>
      <c r="I15" s="14"/>
      <c r="J15" s="14"/>
      <c r="K15" s="14"/>
      <c r="L15" s="15">
        <f t="shared" si="0"/>
        <v>0</v>
      </c>
    </row>
    <row r="16" spans="1:12" s="8" customFormat="1" ht="15.75" x14ac:dyDescent="0.25">
      <c r="A16" s="23">
        <v>9</v>
      </c>
      <c r="B16" s="10">
        <f>'Daftar Peserta PLP'!B15</f>
        <v>0</v>
      </c>
      <c r="C16" s="10">
        <f>'Daftar Peserta PLP'!C15</f>
        <v>0</v>
      </c>
      <c r="D16" s="14"/>
      <c r="E16" s="14"/>
      <c r="F16" s="14"/>
      <c r="G16" s="14"/>
      <c r="H16" s="14"/>
      <c r="I16" s="14"/>
      <c r="J16" s="14"/>
      <c r="K16" s="14"/>
      <c r="L16" s="15">
        <f t="shared" si="0"/>
        <v>0</v>
      </c>
    </row>
    <row r="17" spans="1:12" s="8" customFormat="1" ht="15.75" x14ac:dyDescent="0.25">
      <c r="A17" s="23">
        <v>10</v>
      </c>
      <c r="B17" s="10">
        <f>'Daftar Peserta PLP'!B16</f>
        <v>0</v>
      </c>
      <c r="C17" s="10">
        <f>'Daftar Peserta PLP'!C16</f>
        <v>0</v>
      </c>
      <c r="D17" s="14"/>
      <c r="E17" s="14"/>
      <c r="F17" s="14"/>
      <c r="G17" s="14"/>
      <c r="H17" s="14"/>
      <c r="I17" s="14"/>
      <c r="J17" s="14"/>
      <c r="K17" s="14"/>
      <c r="L17" s="15">
        <f t="shared" si="0"/>
        <v>0</v>
      </c>
    </row>
    <row r="19" spans="1:12" ht="15.75" x14ac:dyDescent="0.25">
      <c r="A19" s="27" t="s">
        <v>27</v>
      </c>
    </row>
    <row r="20" spans="1:12" ht="18.75" x14ac:dyDescent="0.3">
      <c r="B20" s="25" t="s">
        <v>70</v>
      </c>
    </row>
  </sheetData>
  <mergeCells count="10">
    <mergeCell ref="L6:L7"/>
    <mergeCell ref="A1:F1"/>
    <mergeCell ref="B2:C2"/>
    <mergeCell ref="B3:C3"/>
    <mergeCell ref="B4:C4"/>
    <mergeCell ref="B5:C5"/>
    <mergeCell ref="A6:A7"/>
    <mergeCell ref="B6:B7"/>
    <mergeCell ref="C6:C7"/>
    <mergeCell ref="D6:K6"/>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abSelected="1" topLeftCell="E5" workbookViewId="0">
      <selection activeCell="U18" sqref="U18"/>
    </sheetView>
  </sheetViews>
  <sheetFormatPr defaultRowHeight="15.75" x14ac:dyDescent="0.25"/>
  <cols>
    <col min="1" max="1" width="10" style="1" customWidth="1"/>
    <col min="2" max="2" width="11.42578125" style="1" customWidth="1"/>
    <col min="3" max="3" width="32.85546875" style="1" customWidth="1"/>
    <col min="4" max="5" width="8.5703125" style="1" customWidth="1"/>
    <col min="6" max="7" width="11" style="1" customWidth="1"/>
    <col min="8" max="8" width="11.28515625" style="1" customWidth="1"/>
    <col min="9" max="10" width="8.5703125" style="35" customWidth="1"/>
    <col min="11" max="11" width="10.85546875" style="35" customWidth="1"/>
    <col min="12" max="12" width="11.140625" style="35" customWidth="1"/>
    <col min="13" max="13" width="7.7109375" style="35" customWidth="1"/>
    <col min="14" max="15" width="9.42578125" style="1" customWidth="1"/>
    <col min="16" max="16" width="11.28515625" style="1" customWidth="1"/>
    <col min="17" max="17" width="11.140625" style="1" customWidth="1"/>
    <col min="18" max="18" width="10.28515625" style="1" customWidth="1"/>
    <col min="19" max="16384" width="9.140625" style="1"/>
  </cols>
  <sheetData>
    <row r="1" spans="1:18" ht="18.75" x14ac:dyDescent="0.3">
      <c r="A1" s="72" t="s">
        <v>82</v>
      </c>
      <c r="B1" s="72"/>
      <c r="C1" s="72"/>
      <c r="D1" s="72"/>
      <c r="E1" s="72"/>
      <c r="F1" s="72"/>
      <c r="G1" s="72"/>
      <c r="H1" s="72"/>
      <c r="I1" s="72"/>
      <c r="J1" s="72"/>
      <c r="K1" s="72"/>
      <c r="L1" s="72"/>
      <c r="M1" s="72"/>
      <c r="N1" s="72"/>
      <c r="O1" s="72"/>
      <c r="P1" s="72"/>
      <c r="Q1" s="72"/>
      <c r="R1" s="72"/>
    </row>
    <row r="2" spans="1:18" ht="18.75" x14ac:dyDescent="0.3">
      <c r="A2" s="72" t="s">
        <v>140</v>
      </c>
      <c r="B2" s="72"/>
      <c r="C2" s="72"/>
      <c r="D2" s="72"/>
      <c r="E2" s="72"/>
      <c r="F2" s="72"/>
      <c r="G2" s="72"/>
      <c r="H2" s="72"/>
      <c r="I2" s="72"/>
      <c r="J2" s="72"/>
      <c r="K2" s="72"/>
      <c r="L2" s="72"/>
      <c r="M2" s="72"/>
      <c r="N2" s="72"/>
      <c r="O2" s="72"/>
      <c r="P2" s="72"/>
      <c r="Q2" s="72"/>
      <c r="R2" s="72"/>
    </row>
    <row r="3" spans="1:18" x14ac:dyDescent="0.25">
      <c r="A3" s="2" t="s">
        <v>79</v>
      </c>
      <c r="B3" s="52">
        <f>'Daftar Peserta PLP'!B2:C2</f>
        <v>0</v>
      </c>
      <c r="C3" s="52"/>
    </row>
    <row r="4" spans="1:18" x14ac:dyDescent="0.25">
      <c r="A4" s="2" t="s">
        <v>80</v>
      </c>
      <c r="B4" s="52">
        <f>'Daftar Peserta PLP'!B3:C3</f>
        <v>0</v>
      </c>
      <c r="C4" s="52"/>
    </row>
    <row r="5" spans="1:18" x14ac:dyDescent="0.25">
      <c r="A5" s="2" t="s">
        <v>81</v>
      </c>
      <c r="B5" s="52">
        <f>'Daftar Peserta PLP'!B4:C4</f>
        <v>0</v>
      </c>
      <c r="C5" s="52"/>
    </row>
    <row r="6" spans="1:18" x14ac:dyDescent="0.25">
      <c r="B6" s="74"/>
      <c r="C6" s="74"/>
    </row>
    <row r="7" spans="1:18" s="37" customFormat="1" ht="41.25" customHeight="1" x14ac:dyDescent="0.2">
      <c r="A7" s="73" t="s">
        <v>0</v>
      </c>
      <c r="B7" s="73" t="s">
        <v>1</v>
      </c>
      <c r="C7" s="73" t="s">
        <v>3</v>
      </c>
      <c r="D7" s="80" t="s">
        <v>75</v>
      </c>
      <c r="E7" s="81"/>
      <c r="F7" s="81"/>
      <c r="G7" s="81"/>
      <c r="H7" s="82"/>
      <c r="I7" s="80" t="s">
        <v>76</v>
      </c>
      <c r="J7" s="81"/>
      <c r="K7" s="81"/>
      <c r="L7" s="81"/>
      <c r="M7" s="82"/>
      <c r="N7" s="78" t="s">
        <v>73</v>
      </c>
      <c r="O7" s="79"/>
      <c r="P7" s="36" t="s">
        <v>74</v>
      </c>
      <c r="Q7" s="76" t="s">
        <v>41</v>
      </c>
      <c r="R7" s="76" t="s">
        <v>72</v>
      </c>
    </row>
    <row r="8" spans="1:18" s="37" customFormat="1" ht="37.5" customHeight="1" x14ac:dyDescent="0.2">
      <c r="A8" s="73"/>
      <c r="B8" s="73"/>
      <c r="C8" s="73"/>
      <c r="D8" s="36" t="s">
        <v>136</v>
      </c>
      <c r="E8" s="36" t="s">
        <v>137</v>
      </c>
      <c r="F8" s="36" t="s">
        <v>133</v>
      </c>
      <c r="G8" s="36" t="s">
        <v>134</v>
      </c>
      <c r="H8" s="38" t="s">
        <v>132</v>
      </c>
      <c r="I8" s="36" t="s">
        <v>137</v>
      </c>
      <c r="J8" s="47" t="s">
        <v>133</v>
      </c>
      <c r="K8" s="47" t="s">
        <v>134</v>
      </c>
      <c r="L8" s="38" t="s">
        <v>132</v>
      </c>
      <c r="M8" s="38" t="s">
        <v>44</v>
      </c>
      <c r="N8" s="36" t="s">
        <v>77</v>
      </c>
      <c r="O8" s="36" t="s">
        <v>78</v>
      </c>
      <c r="P8" s="36" t="s">
        <v>60</v>
      </c>
      <c r="Q8" s="77"/>
      <c r="R8" s="77"/>
    </row>
    <row r="9" spans="1:18" ht="16.5" customHeight="1" x14ac:dyDescent="0.25">
      <c r="A9" s="29">
        <v>1</v>
      </c>
      <c r="B9" s="30">
        <f>'Daftar Peserta PLP'!B7</f>
        <v>0</v>
      </c>
      <c r="C9" s="30">
        <f>'Daftar Peserta PLP'!C7</f>
        <v>0</v>
      </c>
      <c r="D9" s="31">
        <f>'Porto#1(Guru, Lamp 14-18)'!G9</f>
        <v>0</v>
      </c>
      <c r="E9" s="31">
        <f>'Porto#1(Guru, Lamp 14-18)'!N9</f>
        <v>0</v>
      </c>
      <c r="F9" s="31">
        <f>'Porto#1(Guru, Lamp 14-18)'!AG9</f>
        <v>0</v>
      </c>
      <c r="G9" s="31">
        <f>'Porto#1(Guru, Lamp 14-18)'!AT9</f>
        <v>0</v>
      </c>
      <c r="H9" s="31">
        <f>'Porto#1(Guru, Lamp 14-18)'!BA9</f>
        <v>0</v>
      </c>
      <c r="I9" s="31">
        <f>'Porto#2(Dosen, Lamp 15-19)'!J9</f>
        <v>0</v>
      </c>
      <c r="J9" s="31">
        <f>'Porto#2(Dosen, Lamp 15-19)'!AC9</f>
        <v>0</v>
      </c>
      <c r="K9" s="31">
        <f>'Porto#2(Dosen, Lamp 15-19)'!AP9</f>
        <v>0</v>
      </c>
      <c r="L9" s="31">
        <f>'Porto#2(Dosen, Lamp 15-19)'!AW9</f>
        <v>0</v>
      </c>
      <c r="M9" s="31">
        <f>'Porto#2(Dosen, Lamp 15-19)'!BC9</f>
        <v>0</v>
      </c>
      <c r="N9" s="31">
        <f>'Sikap1(Guru, Lamp 20)'!O9</f>
        <v>0</v>
      </c>
      <c r="O9" s="31">
        <f>'Sikap2(Dosen, Lamp 20)'!O9</f>
        <v>0</v>
      </c>
      <c r="P9" s="31">
        <f>'Presentasi(Dosen, Lamp.19)'!L8</f>
        <v>0</v>
      </c>
      <c r="Q9" s="31">
        <f>0.05*(SUM(D9:E9)) + 0.1*(SUM(F9:H9))+ 0.05*(SUM(I9:K9))+0.1*(SUM(L9:M9))+0.1*(N9)+0.05*(O9)+0.1*(P9)</f>
        <v>0</v>
      </c>
      <c r="R9" s="28" t="str">
        <f>IF(Q9&gt;=80,"A",IF(Q9&gt;= 70,"B",IF(Q9&gt;=56,"C",IF(Q9&gt;=50,"D","E"))))</f>
        <v>E</v>
      </c>
    </row>
    <row r="10" spans="1:18" ht="16.5" customHeight="1" x14ac:dyDescent="0.25">
      <c r="A10" s="29">
        <v>2</v>
      </c>
      <c r="B10" s="30">
        <f>'Daftar Peserta PLP'!B8</f>
        <v>0</v>
      </c>
      <c r="C10" s="30">
        <f>'Daftar Peserta PLP'!C8</f>
        <v>0</v>
      </c>
      <c r="D10" s="31">
        <f>'Porto#1(Guru, Lamp 14-18)'!G10</f>
        <v>0</v>
      </c>
      <c r="E10" s="31">
        <f>'Porto#1(Guru, Lamp 14-18)'!N10</f>
        <v>0</v>
      </c>
      <c r="F10" s="31">
        <f>'Porto#1(Guru, Lamp 14-18)'!AG10</f>
        <v>0</v>
      </c>
      <c r="G10" s="31">
        <f>'Porto#1(Guru, Lamp 14-18)'!AT10</f>
        <v>0</v>
      </c>
      <c r="H10" s="31">
        <f>'Porto#1(Guru, Lamp 14-18)'!BA10</f>
        <v>0</v>
      </c>
      <c r="I10" s="31">
        <f>'Porto#2(Dosen, Lamp 15-19)'!J10</f>
        <v>0</v>
      </c>
      <c r="J10" s="31">
        <f>'Porto#2(Dosen, Lamp 15-19)'!AC10</f>
        <v>0</v>
      </c>
      <c r="K10" s="31">
        <f>'Porto#2(Dosen, Lamp 15-19)'!AP10</f>
        <v>0</v>
      </c>
      <c r="L10" s="31">
        <f>'Porto#2(Dosen, Lamp 15-19)'!AW10</f>
        <v>0</v>
      </c>
      <c r="M10" s="31">
        <f>'Porto#2(Dosen, Lamp 15-19)'!BC10</f>
        <v>0</v>
      </c>
      <c r="N10" s="31">
        <f>'Sikap1(Guru, Lamp 20)'!O10</f>
        <v>0</v>
      </c>
      <c r="O10" s="31">
        <f>'Sikap2(Dosen, Lamp 20)'!O10</f>
        <v>0</v>
      </c>
      <c r="P10" s="31">
        <f>'Presentasi(Dosen, Lamp.19)'!L9</f>
        <v>0</v>
      </c>
      <c r="Q10" s="31">
        <f t="shared" ref="Q10:Q18" si="0">0.05*(SUM(D10:E10)) + 0.1*(SUM(F10:H10))+ 0.05*(SUM(I10:K10))+0.1*(SUM(L10:M10))+0.1*(N10)+0.05*(O10)+0.1*(P10)</f>
        <v>0</v>
      </c>
      <c r="R10" s="28" t="str">
        <f t="shared" ref="R10:R18" si="1">IF(Q10&gt;=80,"A",IF(Q10&gt;= 70,"B",IF(Q10&gt;=56,"C",IF(Q10&gt;=50,"D","E"))))</f>
        <v>E</v>
      </c>
    </row>
    <row r="11" spans="1:18" ht="16.5" customHeight="1" x14ac:dyDescent="0.25">
      <c r="A11" s="29">
        <v>3</v>
      </c>
      <c r="B11" s="30">
        <f>'Daftar Peserta PLP'!B9</f>
        <v>0</v>
      </c>
      <c r="C11" s="30">
        <f>'Daftar Peserta PLP'!C9</f>
        <v>0</v>
      </c>
      <c r="D11" s="31">
        <f>'Porto#1(Guru, Lamp 14-18)'!G11</f>
        <v>0</v>
      </c>
      <c r="E11" s="31">
        <f>'Porto#1(Guru, Lamp 14-18)'!N11</f>
        <v>0</v>
      </c>
      <c r="F11" s="31">
        <f>'Porto#1(Guru, Lamp 14-18)'!AG11</f>
        <v>0</v>
      </c>
      <c r="G11" s="31">
        <f>'Porto#1(Guru, Lamp 14-18)'!AT11</f>
        <v>0</v>
      </c>
      <c r="H11" s="31">
        <f>'Porto#1(Guru, Lamp 14-18)'!BA11</f>
        <v>0</v>
      </c>
      <c r="I11" s="31">
        <f>'Porto#2(Dosen, Lamp 15-19)'!J11</f>
        <v>0</v>
      </c>
      <c r="J11" s="31">
        <f>'Porto#2(Dosen, Lamp 15-19)'!AC11</f>
        <v>0</v>
      </c>
      <c r="K11" s="31">
        <f>'Porto#2(Dosen, Lamp 15-19)'!AP11</f>
        <v>0</v>
      </c>
      <c r="L11" s="31">
        <f>'Porto#2(Dosen, Lamp 15-19)'!AW11</f>
        <v>0</v>
      </c>
      <c r="M11" s="31">
        <f>'Porto#2(Dosen, Lamp 15-19)'!BC11</f>
        <v>0</v>
      </c>
      <c r="N11" s="31">
        <f>'Sikap1(Guru, Lamp 20)'!O11</f>
        <v>0</v>
      </c>
      <c r="O11" s="31">
        <f>'Sikap2(Dosen, Lamp 20)'!O11</f>
        <v>0</v>
      </c>
      <c r="P11" s="31">
        <f>'Presentasi(Dosen, Lamp.19)'!L10</f>
        <v>0</v>
      </c>
      <c r="Q11" s="31">
        <f t="shared" si="0"/>
        <v>0</v>
      </c>
      <c r="R11" s="28" t="str">
        <f t="shared" si="1"/>
        <v>E</v>
      </c>
    </row>
    <row r="12" spans="1:18" ht="16.5" customHeight="1" x14ac:dyDescent="0.25">
      <c r="A12" s="29">
        <v>4</v>
      </c>
      <c r="B12" s="30">
        <f>'Daftar Peserta PLP'!B10</f>
        <v>0</v>
      </c>
      <c r="C12" s="30">
        <f>'Daftar Peserta PLP'!C10</f>
        <v>0</v>
      </c>
      <c r="D12" s="31">
        <f>'Porto#1(Guru, Lamp 14-18)'!G12</f>
        <v>0</v>
      </c>
      <c r="E12" s="31">
        <f>'Porto#1(Guru, Lamp 14-18)'!N12</f>
        <v>0</v>
      </c>
      <c r="F12" s="31">
        <f>'Porto#1(Guru, Lamp 14-18)'!AG12</f>
        <v>0</v>
      </c>
      <c r="G12" s="31">
        <f>'Porto#1(Guru, Lamp 14-18)'!AT12</f>
        <v>0</v>
      </c>
      <c r="H12" s="31">
        <f>'Porto#1(Guru, Lamp 14-18)'!BA12</f>
        <v>0</v>
      </c>
      <c r="I12" s="31">
        <f>'Porto#2(Dosen, Lamp 15-19)'!J12</f>
        <v>0</v>
      </c>
      <c r="J12" s="31">
        <f>'Porto#2(Dosen, Lamp 15-19)'!AC12</f>
        <v>0</v>
      </c>
      <c r="K12" s="31">
        <f>'Porto#2(Dosen, Lamp 15-19)'!AP12</f>
        <v>0</v>
      </c>
      <c r="L12" s="31">
        <f>'Porto#2(Dosen, Lamp 15-19)'!AW12</f>
        <v>0</v>
      </c>
      <c r="M12" s="31">
        <f>'Porto#2(Dosen, Lamp 15-19)'!BC12</f>
        <v>0</v>
      </c>
      <c r="N12" s="31">
        <f>'Sikap1(Guru, Lamp 20)'!O12</f>
        <v>0</v>
      </c>
      <c r="O12" s="31">
        <f>'Sikap2(Dosen, Lamp 20)'!O12</f>
        <v>0</v>
      </c>
      <c r="P12" s="31">
        <f>'Presentasi(Dosen, Lamp.19)'!L11</f>
        <v>0</v>
      </c>
      <c r="Q12" s="31">
        <f t="shared" si="0"/>
        <v>0</v>
      </c>
      <c r="R12" s="28" t="str">
        <f t="shared" si="1"/>
        <v>E</v>
      </c>
    </row>
    <row r="13" spans="1:18" ht="16.5" customHeight="1" x14ac:dyDescent="0.25">
      <c r="A13" s="29">
        <v>5</v>
      </c>
      <c r="B13" s="30">
        <f>'Daftar Peserta PLP'!B11</f>
        <v>0</v>
      </c>
      <c r="C13" s="30">
        <f>'Daftar Peserta PLP'!C11</f>
        <v>0</v>
      </c>
      <c r="D13" s="31">
        <f>'Porto#1(Guru, Lamp 14-18)'!G13</f>
        <v>0</v>
      </c>
      <c r="E13" s="31">
        <f>'Porto#1(Guru, Lamp 14-18)'!N13</f>
        <v>0</v>
      </c>
      <c r="F13" s="31">
        <f>'Porto#1(Guru, Lamp 14-18)'!AG13</f>
        <v>0</v>
      </c>
      <c r="G13" s="31">
        <f>'Porto#1(Guru, Lamp 14-18)'!AT13</f>
        <v>0</v>
      </c>
      <c r="H13" s="31">
        <f>'Porto#1(Guru, Lamp 14-18)'!BA13</f>
        <v>0</v>
      </c>
      <c r="I13" s="31">
        <f>'Porto#2(Dosen, Lamp 15-19)'!J13</f>
        <v>0</v>
      </c>
      <c r="J13" s="31">
        <f>'Porto#2(Dosen, Lamp 15-19)'!AC13</f>
        <v>0</v>
      </c>
      <c r="K13" s="31">
        <f>'Porto#2(Dosen, Lamp 15-19)'!AP13</f>
        <v>0</v>
      </c>
      <c r="L13" s="31">
        <f>'Porto#2(Dosen, Lamp 15-19)'!AW13</f>
        <v>0</v>
      </c>
      <c r="M13" s="31">
        <f>'Porto#2(Dosen, Lamp 15-19)'!BC13</f>
        <v>0</v>
      </c>
      <c r="N13" s="31">
        <f>'Sikap1(Guru, Lamp 20)'!O13</f>
        <v>0</v>
      </c>
      <c r="O13" s="31">
        <f>'Sikap2(Dosen, Lamp 20)'!O13</f>
        <v>0</v>
      </c>
      <c r="P13" s="31">
        <f>'Presentasi(Dosen, Lamp.19)'!L12</f>
        <v>0</v>
      </c>
      <c r="Q13" s="31">
        <f t="shared" si="0"/>
        <v>0</v>
      </c>
      <c r="R13" s="28" t="str">
        <f t="shared" si="1"/>
        <v>E</v>
      </c>
    </row>
    <row r="14" spans="1:18" x14ac:dyDescent="0.25">
      <c r="A14" s="29">
        <v>6</v>
      </c>
      <c r="B14" s="30">
        <f>'Daftar Peserta PLP'!B12</f>
        <v>0</v>
      </c>
      <c r="C14" s="30">
        <f>'Daftar Peserta PLP'!C12</f>
        <v>0</v>
      </c>
      <c r="D14" s="31">
        <f>'Porto#1(Guru, Lamp 14-18)'!G14</f>
        <v>0</v>
      </c>
      <c r="E14" s="31">
        <f>'Porto#1(Guru, Lamp 14-18)'!N14</f>
        <v>0</v>
      </c>
      <c r="F14" s="31">
        <f>'Porto#1(Guru, Lamp 14-18)'!AG14</f>
        <v>0</v>
      </c>
      <c r="G14" s="31">
        <f>'Porto#1(Guru, Lamp 14-18)'!AT14</f>
        <v>0</v>
      </c>
      <c r="H14" s="31">
        <f>'Porto#1(Guru, Lamp 14-18)'!BA14</f>
        <v>0</v>
      </c>
      <c r="I14" s="31">
        <f>'Porto#2(Dosen, Lamp 15-19)'!J14</f>
        <v>0</v>
      </c>
      <c r="J14" s="31">
        <f>'Porto#2(Dosen, Lamp 15-19)'!AC14</f>
        <v>0</v>
      </c>
      <c r="K14" s="31">
        <f>'Porto#2(Dosen, Lamp 15-19)'!AP14</f>
        <v>0</v>
      </c>
      <c r="L14" s="31">
        <f>'Porto#2(Dosen, Lamp 15-19)'!AW14</f>
        <v>0</v>
      </c>
      <c r="M14" s="31">
        <f>'Porto#2(Dosen, Lamp 15-19)'!BC14</f>
        <v>0</v>
      </c>
      <c r="N14" s="31">
        <f>'Sikap1(Guru, Lamp 20)'!O14</f>
        <v>0</v>
      </c>
      <c r="O14" s="31">
        <f>'Sikap2(Dosen, Lamp 20)'!O14</f>
        <v>0</v>
      </c>
      <c r="P14" s="31">
        <f>'Presentasi(Dosen, Lamp.19)'!L13</f>
        <v>0</v>
      </c>
      <c r="Q14" s="31">
        <f t="shared" si="0"/>
        <v>0</v>
      </c>
      <c r="R14" s="28" t="str">
        <f t="shared" si="1"/>
        <v>E</v>
      </c>
    </row>
    <row r="15" spans="1:18" x14ac:dyDescent="0.25">
      <c r="A15" s="29">
        <v>7</v>
      </c>
      <c r="B15" s="30">
        <f>'Daftar Peserta PLP'!B13</f>
        <v>0</v>
      </c>
      <c r="C15" s="30">
        <f>'Daftar Peserta PLP'!C13</f>
        <v>0</v>
      </c>
      <c r="D15" s="31">
        <f>'Porto#1(Guru, Lamp 14-18)'!G15</f>
        <v>0</v>
      </c>
      <c r="E15" s="31">
        <f>'Porto#1(Guru, Lamp 14-18)'!N15</f>
        <v>0</v>
      </c>
      <c r="F15" s="31">
        <f>'Porto#1(Guru, Lamp 14-18)'!AG15</f>
        <v>0</v>
      </c>
      <c r="G15" s="31">
        <f>'Porto#1(Guru, Lamp 14-18)'!AT15</f>
        <v>0</v>
      </c>
      <c r="H15" s="31">
        <f>'Porto#1(Guru, Lamp 14-18)'!BA15</f>
        <v>0</v>
      </c>
      <c r="I15" s="31">
        <f>'Porto#2(Dosen, Lamp 15-19)'!J15</f>
        <v>0</v>
      </c>
      <c r="J15" s="31">
        <f>'Porto#2(Dosen, Lamp 15-19)'!AC15</f>
        <v>0</v>
      </c>
      <c r="K15" s="31">
        <f>'Porto#2(Dosen, Lamp 15-19)'!AP15</f>
        <v>0</v>
      </c>
      <c r="L15" s="31">
        <f>'Porto#2(Dosen, Lamp 15-19)'!AW15</f>
        <v>0</v>
      </c>
      <c r="M15" s="31">
        <f>'Porto#2(Dosen, Lamp 15-19)'!BC15</f>
        <v>0</v>
      </c>
      <c r="N15" s="31">
        <f>'Sikap1(Guru, Lamp 20)'!O15</f>
        <v>0</v>
      </c>
      <c r="O15" s="31">
        <f>'Sikap2(Dosen, Lamp 20)'!O15</f>
        <v>0</v>
      </c>
      <c r="P15" s="31">
        <f>'Presentasi(Dosen, Lamp.19)'!L14</f>
        <v>0</v>
      </c>
      <c r="Q15" s="31">
        <f t="shared" si="0"/>
        <v>0</v>
      </c>
      <c r="R15" s="28" t="str">
        <f t="shared" si="1"/>
        <v>E</v>
      </c>
    </row>
    <row r="16" spans="1:18" x14ac:dyDescent="0.25">
      <c r="A16" s="29">
        <v>8</v>
      </c>
      <c r="B16" s="30">
        <f>'Daftar Peserta PLP'!B14</f>
        <v>0</v>
      </c>
      <c r="C16" s="30">
        <f>'Daftar Peserta PLP'!C14</f>
        <v>0</v>
      </c>
      <c r="D16" s="31">
        <f>'Porto#1(Guru, Lamp 14-18)'!G16</f>
        <v>0</v>
      </c>
      <c r="E16" s="31">
        <f>'Porto#1(Guru, Lamp 14-18)'!N16</f>
        <v>0</v>
      </c>
      <c r="F16" s="31">
        <f>'Porto#1(Guru, Lamp 14-18)'!AG16</f>
        <v>0</v>
      </c>
      <c r="G16" s="31">
        <f>'Porto#1(Guru, Lamp 14-18)'!AT16</f>
        <v>0</v>
      </c>
      <c r="H16" s="31">
        <f>'Porto#1(Guru, Lamp 14-18)'!BA16</f>
        <v>0</v>
      </c>
      <c r="I16" s="31">
        <f>'Porto#2(Dosen, Lamp 15-19)'!J16</f>
        <v>0</v>
      </c>
      <c r="J16" s="31">
        <f>'Porto#2(Dosen, Lamp 15-19)'!AC16</f>
        <v>0</v>
      </c>
      <c r="K16" s="31">
        <f>'Porto#2(Dosen, Lamp 15-19)'!AP16</f>
        <v>0</v>
      </c>
      <c r="L16" s="31">
        <f>'Porto#2(Dosen, Lamp 15-19)'!AW16</f>
        <v>0</v>
      </c>
      <c r="M16" s="31">
        <f>'Porto#2(Dosen, Lamp 15-19)'!BC16</f>
        <v>0</v>
      </c>
      <c r="N16" s="31">
        <f>'Sikap1(Guru, Lamp 20)'!O16</f>
        <v>0</v>
      </c>
      <c r="O16" s="31">
        <f>'Sikap2(Dosen, Lamp 20)'!O16</f>
        <v>0</v>
      </c>
      <c r="P16" s="31">
        <f>'Presentasi(Dosen, Lamp.19)'!L15</f>
        <v>0</v>
      </c>
      <c r="Q16" s="31">
        <f t="shared" si="0"/>
        <v>0</v>
      </c>
      <c r="R16" s="28" t="str">
        <f t="shared" si="1"/>
        <v>E</v>
      </c>
    </row>
    <row r="17" spans="1:18" x14ac:dyDescent="0.25">
      <c r="A17" s="29">
        <v>9</v>
      </c>
      <c r="B17" s="30">
        <f>'Daftar Peserta PLP'!B15</f>
        <v>0</v>
      </c>
      <c r="C17" s="30">
        <f>'Daftar Peserta PLP'!C15</f>
        <v>0</v>
      </c>
      <c r="D17" s="31">
        <f>'Porto#1(Guru, Lamp 14-18)'!G17</f>
        <v>0</v>
      </c>
      <c r="E17" s="31">
        <f>'Porto#1(Guru, Lamp 14-18)'!N17</f>
        <v>0</v>
      </c>
      <c r="F17" s="31">
        <f>'Porto#1(Guru, Lamp 14-18)'!AG17</f>
        <v>0</v>
      </c>
      <c r="G17" s="31">
        <f>'Porto#1(Guru, Lamp 14-18)'!AT17</f>
        <v>0</v>
      </c>
      <c r="H17" s="31">
        <f>'Porto#1(Guru, Lamp 14-18)'!BA17</f>
        <v>0</v>
      </c>
      <c r="I17" s="31">
        <f>'Porto#2(Dosen, Lamp 15-19)'!J17</f>
        <v>0</v>
      </c>
      <c r="J17" s="31">
        <f>'Porto#2(Dosen, Lamp 15-19)'!AC17</f>
        <v>0</v>
      </c>
      <c r="K17" s="31">
        <f>'Porto#2(Dosen, Lamp 15-19)'!AP17</f>
        <v>0</v>
      </c>
      <c r="L17" s="31">
        <f>'Porto#2(Dosen, Lamp 15-19)'!AW17</f>
        <v>0</v>
      </c>
      <c r="M17" s="31">
        <f>'Porto#2(Dosen, Lamp 15-19)'!BC17</f>
        <v>0</v>
      </c>
      <c r="N17" s="31">
        <f>'Sikap1(Guru, Lamp 20)'!O17</f>
        <v>0</v>
      </c>
      <c r="O17" s="31">
        <f>'Sikap2(Dosen, Lamp 20)'!O17</f>
        <v>0</v>
      </c>
      <c r="P17" s="31">
        <f>'Presentasi(Dosen, Lamp.19)'!L16</f>
        <v>0</v>
      </c>
      <c r="Q17" s="31">
        <f t="shared" si="0"/>
        <v>0</v>
      </c>
      <c r="R17" s="28" t="str">
        <f t="shared" si="1"/>
        <v>E</v>
      </c>
    </row>
    <row r="18" spans="1:18" x14ac:dyDescent="0.25">
      <c r="A18" s="29">
        <v>10</v>
      </c>
      <c r="B18" s="30">
        <f>'Daftar Peserta PLP'!B16</f>
        <v>0</v>
      </c>
      <c r="C18" s="30">
        <f>'Daftar Peserta PLP'!C16</f>
        <v>0</v>
      </c>
      <c r="D18" s="31">
        <f>'Porto#1(Guru, Lamp 14-18)'!G18</f>
        <v>0</v>
      </c>
      <c r="E18" s="31">
        <f>'Porto#1(Guru, Lamp 14-18)'!N18</f>
        <v>0</v>
      </c>
      <c r="F18" s="31">
        <f>'Porto#1(Guru, Lamp 14-18)'!AG18</f>
        <v>0</v>
      </c>
      <c r="G18" s="31">
        <f>'Porto#1(Guru, Lamp 14-18)'!AT18</f>
        <v>0</v>
      </c>
      <c r="H18" s="31">
        <f>'Porto#1(Guru, Lamp 14-18)'!BA18</f>
        <v>0</v>
      </c>
      <c r="I18" s="31">
        <f>'Porto#2(Dosen, Lamp 15-19)'!J18</f>
        <v>0</v>
      </c>
      <c r="J18" s="31">
        <f>'Porto#2(Dosen, Lamp 15-19)'!AC18</f>
        <v>0</v>
      </c>
      <c r="K18" s="31">
        <f>'Porto#2(Dosen, Lamp 15-19)'!AP18</f>
        <v>0</v>
      </c>
      <c r="L18" s="31">
        <f>'Porto#2(Dosen, Lamp 15-19)'!AW18</f>
        <v>0</v>
      </c>
      <c r="M18" s="31">
        <f>'Porto#2(Dosen, Lamp 15-19)'!BC18</f>
        <v>0</v>
      </c>
      <c r="N18" s="31">
        <f>'Sikap1(Guru, Lamp 20)'!O18</f>
        <v>0</v>
      </c>
      <c r="O18" s="31">
        <f>'Sikap2(Dosen, Lamp 20)'!O18</f>
        <v>0</v>
      </c>
      <c r="P18" s="31">
        <f>'Presentasi(Dosen, Lamp.19)'!L17</f>
        <v>0</v>
      </c>
      <c r="Q18" s="31">
        <f t="shared" si="0"/>
        <v>0</v>
      </c>
      <c r="R18" s="28" t="str">
        <f t="shared" si="1"/>
        <v>E</v>
      </c>
    </row>
    <row r="19" spans="1:18" x14ac:dyDescent="0.25">
      <c r="N19" s="75" t="s">
        <v>139</v>
      </c>
      <c r="O19" s="75"/>
      <c r="P19" s="75"/>
      <c r="Q19" s="75"/>
      <c r="R19" s="75"/>
    </row>
    <row r="20" spans="1:18" x14ac:dyDescent="0.25">
      <c r="A20" s="18"/>
      <c r="N20" s="83" t="s">
        <v>43</v>
      </c>
      <c r="O20" s="83"/>
      <c r="P20" s="83"/>
      <c r="Q20" s="83"/>
      <c r="R20" s="83"/>
    </row>
    <row r="21" spans="1:18" x14ac:dyDescent="0.25">
      <c r="A21" s="18"/>
      <c r="N21" s="20"/>
      <c r="O21" s="21"/>
      <c r="P21" s="21"/>
      <c r="Q21" s="20"/>
      <c r="R21" s="20"/>
    </row>
    <row r="22" spans="1:18" x14ac:dyDescent="0.25">
      <c r="A22" s="18"/>
      <c r="N22" s="20"/>
      <c r="O22" s="21"/>
      <c r="P22" s="21"/>
      <c r="Q22" s="20"/>
      <c r="R22" s="20"/>
    </row>
    <row r="23" spans="1:18" x14ac:dyDescent="0.25">
      <c r="A23" s="83"/>
      <c r="B23" s="83"/>
      <c r="D23" s="83"/>
      <c r="E23" s="83"/>
      <c r="F23" s="83"/>
      <c r="G23" s="46"/>
      <c r="H23" s="35"/>
    </row>
    <row r="26" spans="1:18" s="2" customFormat="1" x14ac:dyDescent="0.25">
      <c r="A26" s="83"/>
      <c r="B26" s="83"/>
      <c r="D26" s="83"/>
      <c r="E26" s="83"/>
      <c r="F26" s="83"/>
      <c r="G26" s="46"/>
      <c r="H26" s="35"/>
      <c r="I26" s="35"/>
      <c r="J26" s="35"/>
      <c r="K26" s="35"/>
      <c r="L26" s="35"/>
      <c r="M26" s="35"/>
      <c r="N26" s="44"/>
      <c r="O26" s="83">
        <f>B4</f>
        <v>0</v>
      </c>
      <c r="P26" s="83"/>
      <c r="Q26" s="83"/>
      <c r="R26" s="44"/>
    </row>
  </sheetData>
  <mergeCells count="21">
    <mergeCell ref="N20:R20"/>
    <mergeCell ref="D23:F23"/>
    <mergeCell ref="D26:F26"/>
    <mergeCell ref="A23:B23"/>
    <mergeCell ref="A26:B26"/>
    <mergeCell ref="O26:Q26"/>
    <mergeCell ref="A7:A8"/>
    <mergeCell ref="B7:B8"/>
    <mergeCell ref="C7:C8"/>
    <mergeCell ref="B6:C6"/>
    <mergeCell ref="N19:R19"/>
    <mergeCell ref="Q7:Q8"/>
    <mergeCell ref="R7:R8"/>
    <mergeCell ref="N7:O7"/>
    <mergeCell ref="I7:M7"/>
    <mergeCell ref="D7:H7"/>
    <mergeCell ref="A1:R1"/>
    <mergeCell ref="A2:R2"/>
    <mergeCell ref="B3:C3"/>
    <mergeCell ref="B4:C4"/>
    <mergeCell ref="B5:C5"/>
  </mergeCells>
  <printOptions horizontalCentered="1"/>
  <pageMargins left="0" right="0" top="1" bottom="0.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PETUNJUK</vt:lpstr>
      <vt:lpstr>Daftar Peserta PLP</vt:lpstr>
      <vt:lpstr>Porto#1(Guru, Lamp 14-18)</vt:lpstr>
      <vt:lpstr>Sikap1(Guru, Lamp 20)</vt:lpstr>
      <vt:lpstr>Porto#2(Dosen, Lamp 15-19)</vt:lpstr>
      <vt:lpstr>Sikap2(Dosen, Lamp 20)</vt:lpstr>
      <vt:lpstr>Presentasi(Dosen, Lamp.19)</vt:lpstr>
      <vt:lpstr>FINAL</vt:lpstr>
      <vt:lpstr>FINAL!Print_Area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Sugiarto</dc:creator>
  <cp:lastModifiedBy>Windows</cp:lastModifiedBy>
  <cp:lastPrinted>2019-01-05T08:18:53Z</cp:lastPrinted>
  <dcterms:created xsi:type="dcterms:W3CDTF">2017-12-05T00:35:57Z</dcterms:created>
  <dcterms:modified xsi:type="dcterms:W3CDTF">2019-07-08T20:03:54Z</dcterms:modified>
</cp:coreProperties>
</file>